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firstSheet="22" activeTab="29"/>
  </bookViews>
  <sheets>
    <sheet name="Főösszesítő" sheetId="1" r:id="rId1"/>
    <sheet name="Önk-Bevét" sheetId="2" r:id="rId2"/>
    <sheet name="Önk-kiadás" sheetId="3" r:id="rId3"/>
    <sheet name="Polg.Hiv" sheetId="4" r:id="rId4"/>
    <sheet name="Óvoda" sheetId="5" r:id="rId5"/>
    <sheet name="Iskola" sheetId="6" r:id="rId6"/>
    <sheet name="Strand" sheetId="7" r:id="rId7"/>
    <sheet name="Átad.pénze." sheetId="8" r:id="rId8"/>
    <sheet name="Civil szervek" sheetId="9" r:id="rId9"/>
    <sheet name="Szoc.ellát." sheetId="10" r:id="rId10"/>
    <sheet name="Fejlesztés" sheetId="11" r:id="rId11"/>
    <sheet name="EU-s fejl" sheetId="12" r:id="rId12"/>
    <sheet name="Normatíva" sheetId="13" r:id="rId13"/>
    <sheet name="Mérleg" sheetId="14" r:id="rId14"/>
    <sheet name="Pénzfor.mérleg" sheetId="15" r:id="rId15"/>
    <sheet name="Pénzmaradv" sheetId="16" r:id="rId16"/>
    <sheet name="Pénzforg." sheetId="17" r:id="rId17"/>
    <sheet name="Hitel áll." sheetId="18" r:id="rId18"/>
    <sheet name="Kölcsön, támog" sheetId="19" r:id="rId19"/>
    <sheet name="Kötelezetts" sheetId="20" r:id="rId20"/>
    <sheet name="Hitel képes." sheetId="21" r:id="rId21"/>
    <sheet name="Előir.egyezt" sheetId="22" r:id="rId22"/>
    <sheet name="38.ŰRLAP" sheetId="23" r:id="rId23"/>
    <sheet name="Forg.kép" sheetId="24" r:id="rId24"/>
    <sheet name="57.értékveszt" sheetId="25" r:id="rId25"/>
    <sheet name="58.követel" sheetId="26" r:id="rId26"/>
    <sheet name="59. kötelez" sheetId="27" r:id="rId27"/>
    <sheet name="35.foglalkozt" sheetId="28" r:id="rId28"/>
    <sheet name="Mutatószámok" sheetId="29" r:id="rId29"/>
    <sheet name="Egy.mérleg" sheetId="30" r:id="rId30"/>
    <sheet name="Egysz.pénzforg" sheetId="31" r:id="rId31"/>
    <sheet name="Egysz.pénzm" sheetId="32" r:id="rId32"/>
  </sheets>
  <definedNames/>
  <calcPr fullCalcOnLoad="1" iterate="1" iterateCount="10" iterateDelta="0.001"/>
</workbook>
</file>

<file path=xl/comments11.xml><?xml version="1.0" encoding="utf-8"?>
<comments xmlns="http://schemas.openxmlformats.org/spreadsheetml/2006/main">
  <authors>
    <author>Tesz?ri Judit</author>
  </authors>
  <commentList>
    <comment ref="C37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Közkincs: 1000+500
Traktor: 1300
Strand: 2.800
Iskola: 400</t>
        </r>
      </text>
    </comment>
  </commentList>
</comments>
</file>

<file path=xl/comments2.xml><?xml version="1.0" encoding="utf-8"?>
<comments xmlns="http://schemas.openxmlformats.org/spreadsheetml/2006/main">
  <authors>
    <author>Tesz?ri Judit</author>
  </authors>
  <commentList>
    <comment ref="C20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Németh: 680
Körpavilon: 325
Gyógyszertár: 192
Apartman: 1.400
Ifj. Közalap: 511 eFt
Kertmozi</t>
        </r>
      </text>
    </comment>
    <comment ref="C27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Paloznak: 6.500
OEP: 3.600
Mozgókönyvtár: 600
Közfoglalkoztatás: 1.470</t>
        </r>
      </text>
    </comment>
    <comment ref="D27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Kurtaxa kieg 3.749
Testvérváros pály: 5.300</t>
        </r>
      </text>
    </comment>
  </commentList>
</comments>
</file>

<file path=xl/comments4.xml><?xml version="1.0" encoding="utf-8"?>
<comments xmlns="http://schemas.openxmlformats.org/spreadsheetml/2006/main">
  <authors>
    <author>Tesz?ri Judit</author>
  </authors>
  <commentList>
    <comment ref="C9" authorId="0">
      <text>
        <r>
          <rPr>
            <b/>
            <sz val="8"/>
            <rFont val="Tahoma"/>
            <family val="0"/>
          </rPr>
          <t>Teszéri Judit:</t>
        </r>
        <r>
          <rPr>
            <sz val="8"/>
            <rFont val="Tahoma"/>
            <family val="0"/>
          </rPr>
          <t xml:space="preserve">
Polg.Hiv: 15
Pm: 1
Adóell: 1</t>
        </r>
      </text>
    </comment>
  </commentList>
</comments>
</file>

<file path=xl/sharedStrings.xml><?xml version="1.0" encoding="utf-8"?>
<sst xmlns="http://schemas.openxmlformats.org/spreadsheetml/2006/main" count="2004" uniqueCount="841">
  <si>
    <t>Egyéb hosszúlejáratú kötelezettségek</t>
  </si>
  <si>
    <t>2011. előtti kifizetés</t>
  </si>
  <si>
    <t>2015. után</t>
  </si>
  <si>
    <t>Ebből egyéb hosszúlejáratú kötelezettség</t>
  </si>
  <si>
    <t>helyi adó túlfizetés miatt</t>
  </si>
  <si>
    <t>egyéb hosszúlejáratú köt.köv.évi törleszt.</t>
  </si>
  <si>
    <t>13-ből Kötelezettségvállalással terhelt pénzmaradvány</t>
  </si>
  <si>
    <t>13-ből szabad pénzmaradvány</t>
  </si>
  <si>
    <t>Társadalom-, szociálpolitikai és egyéb támog.</t>
  </si>
  <si>
    <t xml:space="preserve">Likvid hitelek törlesztése hitelek  </t>
  </si>
  <si>
    <t>Hosszú lejáratú hitelek  törlesztése</t>
  </si>
  <si>
    <t>Közhatalmi bevételek</t>
  </si>
  <si>
    <t>26-ból sajátos felhalm. Tőkebevét</t>
  </si>
  <si>
    <t>30-ból önkorm.ktgvetési támogatása</t>
  </si>
  <si>
    <t>Mindösszesen:</t>
  </si>
  <si>
    <t>Szociális étkezés</t>
  </si>
  <si>
    <t>Lakásbérleti jog megváltása</t>
  </si>
  <si>
    <t>Sport utcai parkoló tervezése</t>
  </si>
  <si>
    <t>Az önkormányzat Európai Unios támogatással megvalósított projektjei</t>
  </si>
  <si>
    <t>G</t>
  </si>
  <si>
    <t>H</t>
  </si>
  <si>
    <t>Az önkormányzat befektetett pénzügyi eszközei, részesedései, részvényei</t>
  </si>
  <si>
    <t>Képviselői tiszteletdíj, ktgtérítés</t>
  </si>
  <si>
    <t>Az Önkormányzat által felvett hitelállomány alakulása lejárat és eszközök szerinti bontásban</t>
  </si>
  <si>
    <t xml:space="preserve">B </t>
  </si>
  <si>
    <t>Az önkormányzat által adott közvetett támogatások, kedvezmények</t>
  </si>
  <si>
    <t>I</t>
  </si>
  <si>
    <t>J</t>
  </si>
  <si>
    <t>Több éves kihatással járó döntésekből származó kötelezettségek célok szerint, évenkénti bontásbam</t>
  </si>
  <si>
    <t>Az önkormányzat nettó ingatlan vagyonának forgalomképesség szerinti megoszlása</t>
  </si>
  <si>
    <t xml:space="preserve">K </t>
  </si>
  <si>
    <t>L</t>
  </si>
  <si>
    <t>M</t>
  </si>
  <si>
    <t>K</t>
  </si>
  <si>
    <t>Kerékpárosbarát település</t>
  </si>
  <si>
    <t>Közkincs kamattámogatás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</si>
  <si>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</si>
  <si>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</si>
  <si>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</si>
  <si>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</si>
  <si>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</si>
  <si>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</si>
  <si>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</si>
  <si>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</si>
  <si>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</si>
  <si>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</si>
  <si>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</si>
  <si>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</si>
  <si>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</si>
  <si>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</si>
  <si>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</si>
  <si>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</si>
  <si>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</si>
  <si>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</si>
  <si>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</si>
  <si>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</si>
  <si>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</si>
  <si>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</si>
  <si>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</si>
  <si>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</si>
  <si>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</si>
  <si>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</si>
  <si>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</si>
  <si>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</si>
  <si>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</si>
  <si>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</si>
  <si>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</si>
  <si>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</si>
  <si>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</si>
  <si>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</si>
  <si>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</si>
  <si>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</si>
  <si>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</si>
  <si>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</si>
  <si>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</si>
  <si>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</si>
  <si>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</si>
  <si>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</si>
  <si>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</si>
  <si>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</si>
  <si>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Református Egyház</t>
  </si>
  <si>
    <t>Katolikus Egyház</t>
  </si>
  <si>
    <t>Csopakért Közalapítvány</t>
  </si>
  <si>
    <t>Csopak Nyugdíjas Klub</t>
  </si>
  <si>
    <t>Kertbarátkör</t>
  </si>
  <si>
    <t>Horgász Egyesület</t>
  </si>
  <si>
    <t>Vöröskereszt</t>
  </si>
  <si>
    <t>Csopak FC</t>
  </si>
  <si>
    <t>Egyházak összesen:</t>
  </si>
  <si>
    <t>Civil szervezetek összesen:</t>
  </si>
  <si>
    <t>Sportegyesületek összesen:</t>
  </si>
  <si>
    <t>Kerékpárosbarát-település KDOP-2.1.1/D-09-2009-0007</t>
  </si>
  <si>
    <t>Tartós tőke</t>
  </si>
  <si>
    <t>Rövid lejáratú hitelek</t>
  </si>
  <si>
    <t>Forgatási célú értékpapírok állománya</t>
  </si>
  <si>
    <t>Rövid lejáratú likvidhitel, működési hitel</t>
  </si>
  <si>
    <t>Forgatási célú finanszírozási műveletek egyenlege</t>
  </si>
  <si>
    <t>Strand felújítás</t>
  </si>
  <si>
    <t>Iskola energetikai korszerűsítés</t>
  </si>
  <si>
    <t>tárgyévi ktgv.terhelő egyéb rövid lej.köt.</t>
  </si>
  <si>
    <t>Törzsvagyon</t>
  </si>
  <si>
    <t>Felhalmozási célú hitel törlesztés (tőke+kamat) 5+6+7+8+9</t>
  </si>
  <si>
    <t>Fejlesztés feladatonként 11.</t>
  </si>
  <si>
    <r>
      <t xml:space="preserve">Összesen </t>
    </r>
    <r>
      <rPr>
        <sz val="11"/>
        <rFont val="Times New Roman"/>
        <family val="1"/>
      </rPr>
      <t>(D+E+F+G+H+I)</t>
    </r>
  </si>
  <si>
    <t>Kötelezettség-vállalás éve</t>
  </si>
  <si>
    <t xml:space="preserve">Szakfeladat </t>
  </si>
  <si>
    <t>Hulladék kezelés (t)</t>
  </si>
  <si>
    <t>Óvodai étkezés  (ellátást igénylők fő)</t>
  </si>
  <si>
    <t>Iskolai étkezés (ellátottak fő)</t>
  </si>
  <si>
    <t>Óvodai nevelés (férőhelyek száma)</t>
  </si>
  <si>
    <t>Óvodai nevelés (ellátást igénylők száma fő)</t>
  </si>
  <si>
    <t>Óvodai nevelés (ellátottak fő)</t>
  </si>
  <si>
    <t>Általános iskola 1-4.évf (férőhelyek száma)</t>
  </si>
  <si>
    <t>Általános iskola 1-4 évf. (tanulók száma fő)</t>
  </si>
  <si>
    <t>Általános iskola 5-8 évf. (férőhelyek száma)</t>
  </si>
  <si>
    <t>Általános iskola 5-8 évf. (tanulók száma fő)</t>
  </si>
  <si>
    <t>Napközi ( ellátásban részesülő fő)</t>
  </si>
  <si>
    <t>Rendszeres szociális segély (igénylők száma fő)</t>
  </si>
  <si>
    <t>Rendszeres szociális segély (átlagos támog Ft/fő)</t>
  </si>
  <si>
    <t>Ápolási díj alanyi jogon (ellátást igénylők fő)</t>
  </si>
  <si>
    <t>Ápolási díj alanyi jogon (átl.támog.Ft/fő)</t>
  </si>
  <si>
    <t>Ápolási díj méltányos (ellátást igénylő fő)</t>
  </si>
  <si>
    <t>Ápolási díj méltányos (átl.támog. Ft/fő)</t>
  </si>
  <si>
    <t>Rendszeres gyvéd pénzbeli ellátás (kérelmezők száma fő)</t>
  </si>
  <si>
    <t>Rendszeres gyvéd pénzbeli ellátás (jogosultak száma fő)</t>
  </si>
  <si>
    <t>Átmeneti segély (igénylők száma fő)</t>
  </si>
  <si>
    <t>Átmeneti segély (átl.támog. Ft/fő)</t>
  </si>
  <si>
    <t>Az önkormányzat egyszerűsített éves pénzforgalmi jelentése</t>
  </si>
  <si>
    <t>Temetési segély (ellátást igénylők száma fő)</t>
  </si>
  <si>
    <t>Temetési segély (átl.támog. Ft/fő)</t>
  </si>
  <si>
    <t>Rendkívüli gyvéd támog (kérelmezők száma fő)</t>
  </si>
  <si>
    <t>Rendkívüli gyvéd támog (támog-ban részesülők fő)</t>
  </si>
  <si>
    <t>Mozgáskorl. Közlekedési tám (ellátást igénylők fő)</t>
  </si>
  <si>
    <t>Mozgáskorl.Közlekedési tám. (átl.támog Ft/fő)</t>
  </si>
  <si>
    <t>Egyéb önkorm.eseti pénzbeli ellátás (igénylők fő)</t>
  </si>
  <si>
    <t>Egyéb önkorm.eseti pénzbeli ellátás (átl.támogFt/ fő)</t>
  </si>
  <si>
    <t>Közgyógy ellátás (igénylő fő)</t>
  </si>
  <si>
    <t>Közgyógy ellátás (átl.támog Ft/fő)</t>
  </si>
  <si>
    <t>Szociális étkezés (igénylők száma fő)</t>
  </si>
  <si>
    <t>Szociális étkezés (ellátottak fő)</t>
  </si>
  <si>
    <t>Házi segítségnyújtás (ellátást igénylők fő)</t>
  </si>
  <si>
    <t>Házi segítségnyújtás (ellátottak fő)</t>
  </si>
  <si>
    <t>Közhasznú fogl. (foglalkoztatottak száma fő)</t>
  </si>
  <si>
    <t>Munkahelyi étkezés (ellátottak száma fő)</t>
  </si>
  <si>
    <t>ESZKÖZÖK ÖSSZESEN</t>
  </si>
  <si>
    <t>FORRÁSOK ÖSSZESEN</t>
  </si>
  <si>
    <t xml:space="preserve"> </t>
  </si>
  <si>
    <t xml:space="preserve">               Megnevezés</t>
  </si>
  <si>
    <t>Munkaadót terhelő járulékok</t>
  </si>
  <si>
    <t>Dologi és egyéb folyó kiadások</t>
  </si>
  <si>
    <t>Műk.célú támog.értékű, egyéb támog.</t>
  </si>
  <si>
    <t>ÁH-n kívülre végleges műk.pénze. Átad</t>
  </si>
  <si>
    <t>Felhalm.célú támog. értékű, egyéb támog</t>
  </si>
  <si>
    <t>ÁH-n kívülre végleges felhalm. pénze. Átad</t>
  </si>
  <si>
    <t>Hosszú lejáratú kölcsönök nyújtása</t>
  </si>
  <si>
    <t xml:space="preserve"> Költségvetési pénzforg.kiad.összesen</t>
  </si>
  <si>
    <t>Értékpapírok kiadásai</t>
  </si>
  <si>
    <t>Finanszírozási kiadások összesen</t>
  </si>
  <si>
    <t>Továbbadási célú kiadások</t>
  </si>
  <si>
    <t>Kiegyenlítő, átfutó, függő kiadások össz.</t>
  </si>
  <si>
    <t>Kiadások összesen</t>
  </si>
  <si>
    <t>Műk. célú támog értékű bevét, egyéb tám</t>
  </si>
  <si>
    <t>ÁH-n kívülről végleges műk. Pénze átvét</t>
  </si>
  <si>
    <t>Felhalmozási és tőkejellegű bevétel</t>
  </si>
  <si>
    <t>Felhalm.célú támog.értékű bevét, egyéb tám</t>
  </si>
  <si>
    <t>ÁH-n kívülről végleges pénze.átvét</t>
  </si>
  <si>
    <t>Támogatások, kiegészítések</t>
  </si>
  <si>
    <t>Hosszú lejáratú kölcsönök visszatérülése</t>
  </si>
  <si>
    <t xml:space="preserve"> Költségvetési pénzforg.bev.összesen</t>
  </si>
  <si>
    <t>Hosszú lejáratú hitelek felvétele</t>
  </si>
  <si>
    <t>Rövid lejáratú hitelek felvétele</t>
  </si>
  <si>
    <t>Értékpapírok bevételei</t>
  </si>
  <si>
    <t xml:space="preserve"> Finanszírozási bevételek összesen</t>
  </si>
  <si>
    <t>Pénzforgalmi bevételek összesen</t>
  </si>
  <si>
    <t>Továbbadási célú bevételek</t>
  </si>
  <si>
    <t>Kiegyenlítő, átfutó, függő bevételek össz.</t>
  </si>
  <si>
    <t xml:space="preserve"> Bevételek összesen</t>
  </si>
  <si>
    <t xml:space="preserve"> Költségvet.bev.és kiad.különbsége</t>
  </si>
  <si>
    <t xml:space="preserve"> Finanszírozási műveletek eredménye</t>
  </si>
  <si>
    <t>Továbbadási célú bev. és kiad egyenlege</t>
  </si>
  <si>
    <t xml:space="preserve"> Aktív és passzív pü.műveletek egyenlege</t>
  </si>
  <si>
    <t xml:space="preserve">  </t>
  </si>
  <si>
    <t>Előző évi költségvetési beszámoló záró adatai</t>
  </si>
  <si>
    <t>Előző évi auditált egyszerűsített beszámoló záró adatai</t>
  </si>
  <si>
    <t>Tárgyévi költségvetési beszámoló záró adatai</t>
  </si>
  <si>
    <t>Tárgyévi auditált egyszerűsített beszámoló záró adatai</t>
  </si>
  <si>
    <t>Az önkormányzat egyszerűsített mérlege</t>
  </si>
  <si>
    <t>Előző évi költségvetési beszámoló zár adatai</t>
  </si>
  <si>
    <t>Auditálási eltérések (+;-)</t>
  </si>
  <si>
    <t>Befektetett eszközök</t>
  </si>
  <si>
    <t>Immateriális javak</t>
  </si>
  <si>
    <t>Tárgyi eszközök</t>
  </si>
  <si>
    <t>Befektetett pénzügyi eszközök</t>
  </si>
  <si>
    <t>Üzemeltetésre átadott eszközök</t>
  </si>
  <si>
    <t>Forgóeszközök</t>
  </si>
  <si>
    <t>Követelések</t>
  </si>
  <si>
    <t>Értékpapírok</t>
  </si>
  <si>
    <t>Pénzeszközök</t>
  </si>
  <si>
    <t>Egyéb aktív pénzügyi elszámolások</t>
  </si>
  <si>
    <t>Saját tőke</t>
  </si>
  <si>
    <t>Tőkeváltozások</t>
  </si>
  <si>
    <t>Értékelési tartalék</t>
  </si>
  <si>
    <t>Tartalékok</t>
  </si>
  <si>
    <t>Költségvetési tartalék</t>
  </si>
  <si>
    <t>Vállalkozási tartalékok</t>
  </si>
  <si>
    <t xml:space="preserve">Hosszúlejáratú kötelezettségek </t>
  </si>
  <si>
    <t>Rövidlejáratú kötelezettségek</t>
  </si>
  <si>
    <t>Egyéb passzív pénzügyi elszámolások</t>
  </si>
  <si>
    <t>Előzőévi auditált egyszerűsített beszámoló záró adatai</t>
  </si>
  <si>
    <t>Egyéb aktív és passzív pénzügyi elszámolások összevont záróegyenlege</t>
  </si>
  <si>
    <t>Előző években képzett tartalék</t>
  </si>
  <si>
    <t>Vállalkozási tevékenység pénzforgalmi eredménye</t>
  </si>
  <si>
    <t>Finanszírozásból származó korrekciók</t>
  </si>
  <si>
    <t>Vállalkozási tev. Eredm. Alaptev.felhaszn. Összege</t>
  </si>
  <si>
    <t>Kv-i pénzmaradvány külön jogszabály szerinti m.t</t>
  </si>
  <si>
    <t>Forgatási célú pénzügyi műveletek egyenlege</t>
  </si>
  <si>
    <t>Az önkormányzat egyszerűsített pénzmaradvány kimutatása</t>
  </si>
  <si>
    <t>Megnevezés</t>
  </si>
  <si>
    <t>Pénzforgalmi bevételek</t>
  </si>
  <si>
    <t>Bevételek összesen:</t>
  </si>
  <si>
    <t>Működési kiadások</t>
  </si>
  <si>
    <t>Felhalmozási kiadások</t>
  </si>
  <si>
    <t>Kiadások összesen:</t>
  </si>
  <si>
    <t>Véglegesen átvett pénzeszközök</t>
  </si>
  <si>
    <t>Tartalék</t>
  </si>
  <si>
    <t>Strand belépők</t>
  </si>
  <si>
    <t>Strandi bérleti díjak</t>
  </si>
  <si>
    <t>Egyéb bérleti díjak</t>
  </si>
  <si>
    <t>Közterület használat</t>
  </si>
  <si>
    <t>Kamat bevételek</t>
  </si>
  <si>
    <t>Lakbér</t>
  </si>
  <si>
    <t>Építményadó</t>
  </si>
  <si>
    <t>Telekadó</t>
  </si>
  <si>
    <t>IFA tartózkodás után</t>
  </si>
  <si>
    <t>Iparűzési adó állandó tev. után</t>
  </si>
  <si>
    <t>Iparűzési adó ideiglenes tev. után</t>
  </si>
  <si>
    <t>Lakáscélú kölcsönök törlesztése</t>
  </si>
  <si>
    <t>Összes felhalmozási bevétel</t>
  </si>
  <si>
    <t>Helyiségek bérbeadása</t>
  </si>
  <si>
    <t>ÁFA bevétel</t>
  </si>
  <si>
    <t>MEGNEVEZÉS</t>
  </si>
  <si>
    <t>ÖSSZESEN:</t>
  </si>
  <si>
    <t>Összesen:</t>
  </si>
  <si>
    <t>Személyi juttatások</t>
  </si>
  <si>
    <t>Járulékok</t>
  </si>
  <si>
    <t>Dologi kiadások</t>
  </si>
  <si>
    <t>ÖSSZES KIADÁS</t>
  </si>
  <si>
    <t>Átmeneti segély</t>
  </si>
  <si>
    <t>Beiskolázási segély</t>
  </si>
  <si>
    <t>Szülési tám.</t>
  </si>
  <si>
    <t>Temetési tám.</t>
  </si>
  <si>
    <t>Mozgáskorl .közlekedési tám.</t>
  </si>
  <si>
    <t>Köztemetés</t>
  </si>
  <si>
    <t>Közgyógyellátás</t>
  </si>
  <si>
    <t>Felhalmozási kiadások összesen:</t>
  </si>
  <si>
    <t>SZJA-ból jövedelem differenciálódás</t>
  </si>
  <si>
    <t>Mutatószám</t>
  </si>
  <si>
    <t>Előző évi pénzmaradvány</t>
  </si>
  <si>
    <t>Gépjármű adó</t>
  </si>
  <si>
    <t>Normatív állami támogatás</t>
  </si>
  <si>
    <t>Normatív kötött állami támogatás</t>
  </si>
  <si>
    <t>Pótlékok, bírságok</t>
  </si>
  <si>
    <t xml:space="preserve">Ápolási díj </t>
  </si>
  <si>
    <t>Szociális juttatások</t>
  </si>
  <si>
    <t>Általános tartalék</t>
  </si>
  <si>
    <t>Lét-szám fő</t>
  </si>
  <si>
    <t>Ingatlanok Vagyoni értékű jogok</t>
  </si>
  <si>
    <t>Járművek</t>
  </si>
  <si>
    <t>Átadott eszközök</t>
  </si>
  <si>
    <t>Összesen</t>
  </si>
  <si>
    <t>Immateri-ális javak</t>
  </si>
  <si>
    <t>Teljesítés</t>
  </si>
  <si>
    <t>Előző év</t>
  </si>
  <si>
    <t>Tárgyév</t>
  </si>
  <si>
    <t>ESZKÖZÖK</t>
  </si>
  <si>
    <t>FORRÁSOK</t>
  </si>
  <si>
    <t>Szellemi termékek</t>
  </si>
  <si>
    <t>Ingatlanok és kapcs.vagyoni értékű jogok</t>
  </si>
  <si>
    <t>Gépek, berend., felsz.</t>
  </si>
  <si>
    <t>Beruházások, felújítások</t>
  </si>
  <si>
    <t>Egyéb tartós részesedések</t>
  </si>
  <si>
    <t>Tartósan adott kölcsön</t>
  </si>
  <si>
    <t>Üzemeltetésre átadott eszk.</t>
  </si>
  <si>
    <t>Befektetett eszközök összesen:</t>
  </si>
  <si>
    <t>Követelések áruszáll.,szolg-ból</t>
  </si>
  <si>
    <t>Adósok</t>
  </si>
  <si>
    <t>Egyéb követelések</t>
  </si>
  <si>
    <t>Követelések összesen:</t>
  </si>
  <si>
    <t>Pénztárak, csekkek</t>
  </si>
  <si>
    <t>Anyagok</t>
  </si>
  <si>
    <t>Költségvetési bankszámlák</t>
  </si>
  <si>
    <t>Idegen pénzeszközök</t>
  </si>
  <si>
    <t>Pénzeszközök összesen:</t>
  </si>
  <si>
    <t>Ktgvetési aktív függő elsz.</t>
  </si>
  <si>
    <t>Ktgvetési aktív átfutó elsz.</t>
  </si>
  <si>
    <t>Ktgvetési aktív kiegyenlítő elsz.</t>
  </si>
  <si>
    <t>Forgóeszközök összesen:</t>
  </si>
  <si>
    <t>Eszközök összesen:</t>
  </si>
  <si>
    <t>Tőke változás</t>
  </si>
  <si>
    <t>Saját tőke összesen:</t>
  </si>
  <si>
    <t>Tartalékok összesen</t>
  </si>
  <si>
    <t>Kötelezettségek áruszáll.szolg-ból</t>
  </si>
  <si>
    <t>Egyéb rövid lejáratú kötelezettség</t>
  </si>
  <si>
    <t>Rövid lejáratú kötelezettségek összesen:</t>
  </si>
  <si>
    <t>Ktgvet. Passzív függő elsz.</t>
  </si>
  <si>
    <t>Ktgvet. Passzív átfutó elsz.</t>
  </si>
  <si>
    <t>Ktgvet. Kívüli passzív elsz.</t>
  </si>
  <si>
    <t>Egyéb passzív pü.elsz.össz.</t>
  </si>
  <si>
    <t>Kötelezettségek összesen:</t>
  </si>
  <si>
    <t>Források összesen:</t>
  </si>
  <si>
    <t>Befektetett pénzügyi eszk.össz:</t>
  </si>
  <si>
    <t>Ktgvetési tartalék</t>
  </si>
  <si>
    <t>Összeg</t>
  </si>
  <si>
    <t>Pénzkészlet tárgyidőszak elején - költségvetési bankszámlák egyenlege</t>
  </si>
  <si>
    <t>Pénzkészlet tárgyidőszak elején - forintpénztár egyenlege</t>
  </si>
  <si>
    <t>Pénzkészlet tárgyidőszak elején összesen:</t>
  </si>
  <si>
    <t>Bevételek</t>
  </si>
  <si>
    <t>Kiadások</t>
  </si>
  <si>
    <t>Pénzkészlet tárgyidőszak végén - költségvetési banszámlák egyenlege</t>
  </si>
  <si>
    <t>Pénzkészlet tárgyidőszak végén - forintpénztár egyenlege</t>
  </si>
  <si>
    <t>Pénzkészlet tárgyidőszak végén - összesen:</t>
  </si>
  <si>
    <t>Tárgy év</t>
  </si>
  <si>
    <t>Költségvetési bankszámlák záróegyenlegei</t>
  </si>
  <si>
    <t>Pénztárak záróegyenlegei</t>
  </si>
  <si>
    <t>Egyéb aktív, passzív elsz. Összesen:</t>
  </si>
  <si>
    <t>Előző években képzett tartalékok maradványa</t>
  </si>
  <si>
    <t>Tárgyévi helyesbített pénzmaradvány</t>
  </si>
  <si>
    <t>Ktgvetési befizetés többlettámogatás miatt</t>
  </si>
  <si>
    <t>Ktgvetési kiutalás kiutalatlan támogatás miatt</t>
  </si>
  <si>
    <t>Költségvetési pénzmaradvány</t>
  </si>
  <si>
    <t>Módosított pénzmaradvány</t>
  </si>
  <si>
    <t>ebből kötelezettséggel terhelt pénzmaradvány</t>
  </si>
  <si>
    <t>ebből szabad pénzmaradvány</t>
  </si>
  <si>
    <t>Eredeti előirányzat</t>
  </si>
  <si>
    <t>Kormány</t>
  </si>
  <si>
    <t>Előirányzat változás</t>
  </si>
  <si>
    <t>Módosított előirányzat</t>
  </si>
  <si>
    <t>Előirányzat változások az alábbi hatáskörökben</t>
  </si>
  <si>
    <t>Ország-gyűlés</t>
  </si>
  <si>
    <t>Munkaadókat terhelő járulékok</t>
  </si>
  <si>
    <t>Működési ktgvetési kiadások</t>
  </si>
  <si>
    <t>Intézményi beruházási kiadások</t>
  </si>
  <si>
    <t>Felújítás</t>
  </si>
  <si>
    <t>Kölcsön nyújtása, törlesztése</t>
  </si>
  <si>
    <t>Pénzforgalom nélküli kiadások</t>
  </si>
  <si>
    <t>Költségvetési kiadások összesen</t>
  </si>
  <si>
    <t>Finanszírozás kiadásai</t>
  </si>
  <si>
    <t>Működési költségvetés bevételei</t>
  </si>
  <si>
    <t>Felhalmozási bevételek</t>
  </si>
  <si>
    <t>Támogatási kölcsönök igénybevétele</t>
  </si>
  <si>
    <t>Költségvetési támogatás</t>
  </si>
  <si>
    <t>Pénzforgalom nélküli bevételek</t>
  </si>
  <si>
    <t>Költségvetési bevételek összesen:</t>
  </si>
  <si>
    <t>Egyéb működési célú támogatás</t>
  </si>
  <si>
    <t>Finanszírozás bevételei</t>
  </si>
  <si>
    <t>Intézmé-nyi</t>
  </si>
  <si>
    <t>Felügye-leti szerv</t>
  </si>
  <si>
    <t>Tárgyévi nyitóállomány</t>
  </si>
  <si>
    <t>Beszerzés, növekedés</t>
  </si>
  <si>
    <t>Beszerzés felújítás ÁFA-ja</t>
  </si>
  <si>
    <t>Tárgyévi pénzforg.növ.</t>
  </si>
  <si>
    <t>Előző évek beruh-ból aktivált</t>
  </si>
  <si>
    <t>Térítésmentes átvétel</t>
  </si>
  <si>
    <t>Egyéb növekedés</t>
  </si>
  <si>
    <t>Tárgyévi pénzforg.nélküli növ.</t>
  </si>
  <si>
    <t>Összes növekedés</t>
  </si>
  <si>
    <t>Értékesítés</t>
  </si>
  <si>
    <t>Nem aktivált beruházás ÁFA-val</t>
  </si>
  <si>
    <t>Selejtezés, megsemmisülés</t>
  </si>
  <si>
    <t>Térítésmentes átadás</t>
  </si>
  <si>
    <t>Egyéb csökkenés</t>
  </si>
  <si>
    <t>Összes csökkenés</t>
  </si>
  <si>
    <t>Bruttó érték összesen</t>
  </si>
  <si>
    <t>Terv szerinti értékcsökkenés nyitó állománya</t>
  </si>
  <si>
    <t>Terv szerinti értékcsökkenés növekedés</t>
  </si>
  <si>
    <t>Terv szerinti értékcsökkenés csökkenés</t>
  </si>
  <si>
    <t>Terv szerinti értékcsökkenés záró állománya</t>
  </si>
  <si>
    <t>Terven felüli értékcsökkenés nyitó állománya</t>
  </si>
  <si>
    <t>Terven felüli értékcsökkenés növekedés</t>
  </si>
  <si>
    <t>Terven felüli értékcsökkenés csökkenés</t>
  </si>
  <si>
    <t>Értékcsökkenés összesen</t>
  </si>
  <si>
    <t>Eszközök nettó értéke</t>
  </si>
  <si>
    <t>Teljesen leírt eszközök bruttó értéke</t>
  </si>
  <si>
    <t>Terven felüli értékcsökk.záró állománya</t>
  </si>
  <si>
    <t>Gépek, berendezé-sek, felsze-relések</t>
  </si>
  <si>
    <t>Nyitó adatok</t>
  </si>
  <si>
    <t>Bekerülési érték</t>
  </si>
  <si>
    <t>Elszámolt értékvesztés</t>
  </si>
  <si>
    <t>Tárgyévben</t>
  </si>
  <si>
    <t>Záró adatok</t>
  </si>
  <si>
    <t>Tartósan adott kölcsönök</t>
  </si>
  <si>
    <t>Befektetett eszk. összesen:</t>
  </si>
  <si>
    <t>Készletek</t>
  </si>
  <si>
    <t>Követelések áruszállításból</t>
  </si>
  <si>
    <t>Rövid lejáratú kölcsönök</t>
  </si>
  <si>
    <t>Értékvesztés záró értéke</t>
  </si>
  <si>
    <t>Visszaírt értékvesztés</t>
  </si>
  <si>
    <t>Tárgyév eleji állomány</t>
  </si>
  <si>
    <t>Folyó évi előírás</t>
  </si>
  <si>
    <t>Összes követelés</t>
  </si>
  <si>
    <t>Pénzügyi teljesítés</t>
  </si>
  <si>
    <t>Előző évi követelésre</t>
  </si>
  <si>
    <t>Tárgyévi követelésre</t>
  </si>
  <si>
    <t>Követelés</t>
  </si>
  <si>
    <t>Előző évek</t>
  </si>
  <si>
    <t>Tárgyévi</t>
  </si>
  <si>
    <t>Intézményi működési bevételek</t>
  </si>
  <si>
    <t>Önkormányzatok sajátos működési bevétele</t>
  </si>
  <si>
    <t>Ebből gépjárműadó</t>
  </si>
  <si>
    <t>ebből helyi adók</t>
  </si>
  <si>
    <t>Befektetett eszközökkel kapcsolatos követelések</t>
  </si>
  <si>
    <t>Állomány az előző évekről</t>
  </si>
  <si>
    <t>Tárgyévi kötelezettség</t>
  </si>
  <si>
    <t>Kötelezettség</t>
  </si>
  <si>
    <t>Pénzforg. nélküli tranzakciók</t>
  </si>
  <si>
    <t>előző évi kötelezett-ségre</t>
  </si>
  <si>
    <t>tárgyévi kötelezett-ségre</t>
  </si>
  <si>
    <t>Hosszú lejáratú kötelezettségre</t>
  </si>
  <si>
    <t>Rövid lejáratú kötelezettségek</t>
  </si>
  <si>
    <t>Kötelezettségek áruszáll.szolg.-ból</t>
  </si>
  <si>
    <t>ebből beruházási szállítók</t>
  </si>
  <si>
    <t>ebből felújítással kapcs.száll.</t>
  </si>
  <si>
    <t>ebből termék vásárlással kapcs száll.</t>
  </si>
  <si>
    <t>Egyéb rövid lejáratú kötelezettségek</t>
  </si>
  <si>
    <t>ebből különféle egyéb kötelezettség</t>
  </si>
  <si>
    <t>Kötelezettségek összesen</t>
  </si>
  <si>
    <t>Balatoni Hajózási Rt</t>
  </si>
  <si>
    <t>Részvény db szám</t>
  </si>
  <si>
    <t>Állományi érték forintban</t>
  </si>
  <si>
    <t>Céltartalék</t>
  </si>
  <si>
    <t>Ebből a mérleg készítésig kifizetve</t>
  </si>
  <si>
    <t>ezer forintban</t>
  </si>
  <si>
    <t>Hitel, kölcsön megnevezése</t>
  </si>
  <si>
    <t>Állomány</t>
  </si>
  <si>
    <t>Lakásépítési kölcsön</t>
  </si>
  <si>
    <t>Forgalom képesség</t>
  </si>
  <si>
    <t>Korlátozottan forgalomképes</t>
  </si>
  <si>
    <t>Forgalomképes</t>
  </si>
  <si>
    <t xml:space="preserve">Teljes munkaidőben foglalkoztatottak </t>
  </si>
  <si>
    <t>Állományba nem tartozók</t>
  </si>
  <si>
    <t>Rész-munkaidőben foglalkoztatottak</t>
  </si>
  <si>
    <t>Rendszeres személyi juttatás</t>
  </si>
  <si>
    <t>Munkavégzéshez kapcsolódó juttatások</t>
  </si>
  <si>
    <t>Foglalkoztatottak sajátos juttatásai</t>
  </si>
  <si>
    <t>Személyhez kapcs. költségtér. és hozzájár.</t>
  </si>
  <si>
    <t>Nem rendszeres személyi juttatások</t>
  </si>
  <si>
    <t>Külső személyi juttatások</t>
  </si>
  <si>
    <t>Személyi juttatások összesen</t>
  </si>
  <si>
    <t>Munkajogi nyitólétszám</t>
  </si>
  <si>
    <t>Ktgvetési engedélyezett létszámkeret</t>
  </si>
  <si>
    <t>Zárólétszám</t>
  </si>
  <si>
    <t>Üres álláshelyek dec.31-én</t>
  </si>
  <si>
    <t>Átl.statisztikai állományi létszám</t>
  </si>
  <si>
    <t>Munkajogi zárólétszám</t>
  </si>
  <si>
    <t>Nyitó létszám (fő)</t>
  </si>
  <si>
    <t>Beruházás összesen:</t>
  </si>
  <si>
    <t>Felújítási kiadás összesen:</t>
  </si>
  <si>
    <t>Vagyoni értékű jogok</t>
  </si>
  <si>
    <t>Tárgyi eszk., immateriális javak összesen</t>
  </si>
  <si>
    <t>Készletek:</t>
  </si>
  <si>
    <t>Egyéb rövid lejáratú követelések</t>
  </si>
  <si>
    <t>Összes kötelezett-ség</t>
  </si>
  <si>
    <t>Szociális jellegű juttatások</t>
  </si>
  <si>
    <t>Talajterhelési díj</t>
  </si>
  <si>
    <t>Összeg eFt</t>
  </si>
  <si>
    <t>Forgalomképtelen</t>
  </si>
  <si>
    <t>Bevételi jogcím</t>
  </si>
  <si>
    <t>Kedvezmények összege e Ft</t>
  </si>
  <si>
    <t>1.</t>
  </si>
  <si>
    <t>2.</t>
  </si>
  <si>
    <t>3.</t>
  </si>
  <si>
    <t>Térítési díj</t>
  </si>
  <si>
    <t>4.</t>
  </si>
  <si>
    <t>5.</t>
  </si>
  <si>
    <t>6.</t>
  </si>
  <si>
    <t>7.</t>
  </si>
  <si>
    <t>8.</t>
  </si>
  <si>
    <t>Kötelezettség jogcíme</t>
  </si>
  <si>
    <t>9.</t>
  </si>
  <si>
    <t>Működési célú hitel törlesztés (tőke+kamat)</t>
  </si>
  <si>
    <t>10.</t>
  </si>
  <si>
    <t>11.</t>
  </si>
  <si>
    <t>Intézményi működési bevétel</t>
  </si>
  <si>
    <t>Intézményi működési kiadás</t>
  </si>
  <si>
    <t>Működésre átvett pénzeszköz.</t>
  </si>
  <si>
    <t>Működési  bevételek</t>
  </si>
  <si>
    <t>Egyenleg</t>
  </si>
  <si>
    <t>Beruházások</t>
  </si>
  <si>
    <t>Felújítások</t>
  </si>
  <si>
    <t>Felhalmozásra átadott pénzeszközök</t>
  </si>
  <si>
    <t>ÖSSZEVONT ÖNKORMÁNYZATI MÉRLEG</t>
  </si>
  <si>
    <t>Működési bevételek</t>
  </si>
  <si>
    <t>Összes bevétel</t>
  </si>
  <si>
    <t>Összes kiadás</t>
  </si>
  <si>
    <t>Hitel jellege</t>
  </si>
  <si>
    <t>Felvétel éve</t>
  </si>
  <si>
    <t>Lejárat éve</t>
  </si>
  <si>
    <t>Hitelállomány január 1-én</t>
  </si>
  <si>
    <t>2. év</t>
  </si>
  <si>
    <t>3. év</t>
  </si>
  <si>
    <t>4. év</t>
  </si>
  <si>
    <t>Működési jellegű</t>
  </si>
  <si>
    <t>Kedvezmény nélkül elérhető bevétel eFt</t>
  </si>
  <si>
    <t>Felhalmozási célú hitel állomány +kamat</t>
  </si>
  <si>
    <t>Az önkormányzat által nyújtott kölcsönök állománya</t>
  </si>
  <si>
    <t>Pénzmaradványt terhelő elvonások</t>
  </si>
  <si>
    <t>Társ. Szoc.pol. Ellátások</t>
  </si>
  <si>
    <t>Támog értékű felhalm. Kiadás</t>
  </si>
  <si>
    <t>Támogatás értékű működési kiadás</t>
  </si>
  <si>
    <t>Közkincs kultúrház bővítés</t>
  </si>
  <si>
    <t>Év végi értékelésből adódó átsorolás</t>
  </si>
  <si>
    <t>Ebből beruházási, fejlesztési hitel</t>
  </si>
  <si>
    <t>beruh, fejl.hitel következő évet terhelő részlete</t>
  </si>
  <si>
    <t>költségvetéssel szembeni kötelezettség miatt</t>
  </si>
  <si>
    <t>Beruházási és fejlesztési hitel</t>
  </si>
  <si>
    <t>Hosszú lejáratú kötelezettségek összesen:</t>
  </si>
  <si>
    <t>Helyi adók összesen:</t>
  </si>
  <si>
    <t>Felhalmozási célú hitel</t>
  </si>
  <si>
    <t>Hatósági jogkörhöz köthető bevételek</t>
  </si>
  <si>
    <t>Reprezentáció</t>
  </si>
  <si>
    <t>Gyermekvéd.tám.rendkívüli</t>
  </si>
  <si>
    <t>Felhalmozásra átvett pénzeszköz</t>
  </si>
  <si>
    <t>Állomány helyesbítése</t>
  </si>
  <si>
    <t>SZJA-ból átengedett 8 %</t>
  </si>
  <si>
    <t>Idősek karácsonya</t>
  </si>
  <si>
    <t>Kulturház bővítése (Közkincs hitel)</t>
  </si>
  <si>
    <t>ebből szolgált vás. kapcs. száll.</t>
  </si>
  <si>
    <t>Kamat kiadások</t>
  </si>
  <si>
    <t>Hitel törlesztés</t>
  </si>
  <si>
    <t xml:space="preserve">A részesedés mértéke </t>
  </si>
  <si>
    <t>Illetékek</t>
  </si>
  <si>
    <t>Helyi adók</t>
  </si>
  <si>
    <t>Gépjárműadó</t>
  </si>
  <si>
    <t>Bírság</t>
  </si>
  <si>
    <t>Osztalék bevételek</t>
  </si>
  <si>
    <t>Egyéb sajátos bevétel</t>
  </si>
  <si>
    <t>Saját bevételek összesen:</t>
  </si>
  <si>
    <t>Előző években keletkezett tárgyévet terhelő fiz.köt.</t>
  </si>
  <si>
    <t>Támogatási kölcsönök törlesztése ÁH-n belülre</t>
  </si>
  <si>
    <t>Rövid lejáratú kölcsönök visszafizetése</t>
  </si>
  <si>
    <t>Külföldi finanszírozás kiadásai</t>
  </si>
  <si>
    <t>Kötvény kibocsátásból származó fizetési köt.</t>
  </si>
  <si>
    <t>Lízingdíj</t>
  </si>
  <si>
    <t>Garancia és kezesség vállalásból szárm.fizetési köt.</t>
  </si>
  <si>
    <t>Váltó tartozások</t>
  </si>
  <si>
    <t>Szállítókkal szembeni tartozás</t>
  </si>
  <si>
    <t>Kamatfizetési kötelezettség 12-20.sor után</t>
  </si>
  <si>
    <t>Felújítás, felhalm.célú kötváll.7.sorral kapcs.</t>
  </si>
  <si>
    <t>Rövid lejáratú kötelezettségek összesen</t>
  </si>
  <si>
    <t>Tárgy évben keletk.tárgyévet terh. Fiz.köt.</t>
  </si>
  <si>
    <t>Hosszú lejáratú hitelek visszafizetése</t>
  </si>
  <si>
    <t>Rövid lejáratú hitelek visszafizetése</t>
  </si>
  <si>
    <t>Kamatfizetési kötelezettség 26-34.sor után</t>
  </si>
  <si>
    <t>Hitelképesség vizsg.figy. Tárgyévi kötelezettség</t>
  </si>
  <si>
    <t>Hitelképességi megfelelés</t>
  </si>
  <si>
    <t>Támogatási kölcs törlesztése ÁH-n belülre</t>
  </si>
  <si>
    <t>Helyi önk. adósságot keletk. köt. váll. Fiz .határ</t>
  </si>
  <si>
    <t>Vagyon- haszonbérbeadott üzemelt. koncessz.díjból szárm bevétel</t>
  </si>
  <si>
    <t>Viziközműtől átvett, meg nem fizetett érdekelt. hozzájár.bevétel</t>
  </si>
  <si>
    <t>ezer Ft</t>
  </si>
  <si>
    <t>Az önkormányzat adósságot keletkeztető Ötv 88 § (2) bekezdése szerinti éves kötelezettségvállalásának (hitel képességének) felső határa</t>
  </si>
  <si>
    <t>ÁFA befizetés</t>
  </si>
  <si>
    <t>Informatika</t>
  </si>
  <si>
    <t>Likvid hitel</t>
  </si>
  <si>
    <t>Állami támogatás, áteng.adók</t>
  </si>
  <si>
    <t>MŰKÖDÉSI BEVÉTELEK-KIADÁSOK MÉRLEGE</t>
  </si>
  <si>
    <t>FELHALMOZÁSI BEVÉTELEK- KIADÁSOK MÉRLEGE</t>
  </si>
  <si>
    <t>Előző évi ktgvetési támog.</t>
  </si>
  <si>
    <t>Bérleti jogból befolyó összeg</t>
  </si>
  <si>
    <t>Záró pénzkészlet</t>
  </si>
  <si>
    <t>Ktgvetési aktív elszámolások egyenlege</t>
  </si>
  <si>
    <t>Ktgvetési passzív elszámolások (-)</t>
  </si>
  <si>
    <t>Ktgvetési passzív átfutó elsz (-)</t>
  </si>
  <si>
    <t>Ktgvetési passzív kiegyenlítő elsz (-)</t>
  </si>
  <si>
    <t>Ktgvetési passzív pénzügyi elsz egyenlege</t>
  </si>
  <si>
    <t>Felhalm.célú pénze.átad ÁH-kívülre</t>
  </si>
  <si>
    <t>Egyéb felhalmozási kiadás</t>
  </si>
  <si>
    <t>Immateriális javakra adott előlegek</t>
  </si>
  <si>
    <t>Beruházásra adott előlegek</t>
  </si>
  <si>
    <t>Tartós részesedések</t>
  </si>
  <si>
    <t>Tartós hitelviszonyt megtestesítő értékpapírok</t>
  </si>
  <si>
    <t>Egyéb hosszúlajáratú követelések</t>
  </si>
  <si>
    <t>Értékelés-ből adódó különb. Előző évi</t>
  </si>
  <si>
    <t>Értékelés-ből adódó különb. Tárgy évi</t>
  </si>
  <si>
    <t>Traktor lízing</t>
  </si>
  <si>
    <t>Gépkocsi Suzuki vásárlás hitele</t>
  </si>
  <si>
    <t>Ingatlan, tárgyi eszk. értékesítés</t>
  </si>
  <si>
    <t>Részvény vásárlás</t>
  </si>
  <si>
    <t>Telek adó</t>
  </si>
  <si>
    <t>Előző évi követelés helyesb.</t>
  </si>
  <si>
    <t>Egyéb forrás</t>
  </si>
  <si>
    <t>Saját erő</t>
  </si>
  <si>
    <t>Hitel</t>
  </si>
  <si>
    <t xml:space="preserve">A </t>
  </si>
  <si>
    <t>B</t>
  </si>
  <si>
    <t>C</t>
  </si>
  <si>
    <t>D</t>
  </si>
  <si>
    <t>E</t>
  </si>
  <si>
    <t>Költségvetési bevételek</t>
  </si>
  <si>
    <t>Felhalmozási célú pénze.átadás</t>
  </si>
  <si>
    <t>Támogatási kölcsön</t>
  </si>
  <si>
    <t>Pénzforgalmi kiadások</t>
  </si>
  <si>
    <t>Költségvetési kiadások</t>
  </si>
  <si>
    <t xml:space="preserve">E </t>
  </si>
  <si>
    <t>Alkalmazottak térítési díja (91323)</t>
  </si>
  <si>
    <t>Vendég étkezés (912222)</t>
  </si>
  <si>
    <t>Közterület bírság, környezetvéd. bírság</t>
  </si>
  <si>
    <t>Önkormányzati működési bevétel</t>
  </si>
  <si>
    <t>Összes működési bevétel</t>
  </si>
  <si>
    <t>Ingatlan, tárgyi eszközök értékesítése</t>
  </si>
  <si>
    <t>Működési és felhalmozási bevétel össz</t>
  </si>
  <si>
    <t>ÖSSZES KÖLTSÉGVETÉSI BEVÉTEL</t>
  </si>
  <si>
    <t xml:space="preserve">Mindösszesen: </t>
  </si>
  <si>
    <t>1. Óvoda</t>
  </si>
  <si>
    <t>A</t>
  </si>
  <si>
    <t>F</t>
  </si>
  <si>
    <t>1.Támogatás értékű működési kiadás</t>
  </si>
  <si>
    <t>Orvosi ügyelet ellátása - Bfüred</t>
  </si>
  <si>
    <t>2. Működési célú pénzeszköz átadás</t>
  </si>
  <si>
    <t>Egyháznak</t>
  </si>
  <si>
    <t>Civil szervezeteknek</t>
  </si>
  <si>
    <t>Balaton Riviéra Egyesületnek - TDM</t>
  </si>
  <si>
    <t>Probio közmunka önrész</t>
  </si>
  <si>
    <t xml:space="preserve">Összesen: </t>
  </si>
  <si>
    <t>Rendsz gyermekvédelmi kedvezmény pénzbeli támogatása</t>
  </si>
  <si>
    <t>Ápolási díj önk.döntés szerint</t>
  </si>
  <si>
    <t>Balaton Riviéra Turisztikai Egyesület</t>
  </si>
  <si>
    <t>Traktorlízing</t>
  </si>
  <si>
    <t>2012. évi teljesítés</t>
  </si>
  <si>
    <t xml:space="preserve">Az önkormányzat 2012. évi előirányzatának főösszesítője </t>
  </si>
  <si>
    <t xml:space="preserve">Megnevezés </t>
  </si>
  <si>
    <t xml:space="preserve">2012. évi előirányzat </t>
  </si>
  <si>
    <t>2012. évi módosítás V.</t>
  </si>
  <si>
    <t>Önkormányzat saját működési bevételei</t>
  </si>
  <si>
    <t>Polgármesteri Hivatal saját működési bevételei</t>
  </si>
  <si>
    <t>Óvoda-konyha saját működési bevételei</t>
  </si>
  <si>
    <t>Iskola saját működési bevételei</t>
  </si>
  <si>
    <t>Átengedett adók</t>
  </si>
  <si>
    <t>Pénzforg.nélküli bev. Pénzmaradvány</t>
  </si>
  <si>
    <t>Önkormányzat működési kiadásai</t>
  </si>
  <si>
    <t>Polgármesteri Hivatal működési kiadásai</t>
  </si>
  <si>
    <t>Óvoda-konyha működési kiadásai</t>
  </si>
  <si>
    <t>Általános iskola működési kiadásai</t>
  </si>
  <si>
    <t>Támogatásértékű, működési célú pénze.</t>
  </si>
  <si>
    <t>Céltartalék Bahart részesedés feltöltési kötelezettség</t>
  </si>
  <si>
    <t>Céltartalék fejlesztésre elkülönítve</t>
  </si>
  <si>
    <t>Teljesítés %</t>
  </si>
  <si>
    <t>2012. évi eredeti előirányzat</t>
  </si>
  <si>
    <t>Egyéb bevételek (hirdetés, behajtás, info füzet, tovább szla)</t>
  </si>
  <si>
    <t>Strand bevétel</t>
  </si>
  <si>
    <t>Támogatásértékű bevétel ÁH belül</t>
  </si>
  <si>
    <t>Ebből OEP-től támogatásértékű bevétel</t>
  </si>
  <si>
    <t>Önkormányzat saját működési bevételei átvett pénzeszközzel</t>
  </si>
  <si>
    <t>Konszolidációs támogatás</t>
  </si>
  <si>
    <t>Egyéb közp.támog. (kereset.kieg)</t>
  </si>
  <si>
    <t>Bahart részvények után osztalék</t>
  </si>
  <si>
    <t>Bahart részvények értékesítése</t>
  </si>
  <si>
    <t>Támogatás értékű beruházási bevétel</t>
  </si>
  <si>
    <t>TIOP intelligens iskola</t>
  </si>
  <si>
    <t>ebből önkormányzat</t>
  </si>
  <si>
    <t>óvoda</t>
  </si>
  <si>
    <t>iskola</t>
  </si>
  <si>
    <t>Községgazdálkodás 841403</t>
  </si>
  <si>
    <t>Közfoglalkoztatás 890442</t>
  </si>
  <si>
    <r>
      <t xml:space="preserve">Közművelődési, könyvtári tev. </t>
    </r>
    <r>
      <rPr>
        <i/>
        <sz val="10"/>
        <rFont val="Times New Roman"/>
        <family val="1"/>
      </rPr>
      <t>910123,910502</t>
    </r>
  </si>
  <si>
    <t>Házi segítségnyújtás 889922</t>
  </si>
  <si>
    <t>Védőnői szolgálat 869041</t>
  </si>
  <si>
    <t>Köztisztaság 382101</t>
  </si>
  <si>
    <t>Számviteli, könyvvizsgálói tev. 692000</t>
  </si>
  <si>
    <t>Családi ünnepek 841124</t>
  </si>
  <si>
    <t>Állategészségügyi ellátás 750000</t>
  </si>
  <si>
    <t>Közvilágítás 841401</t>
  </si>
  <si>
    <t>Sportlétesítmények fenntartása 931102</t>
  </si>
  <si>
    <r>
      <t xml:space="preserve">Kulturális kiadások </t>
    </r>
    <r>
      <rPr>
        <sz val="9"/>
        <rFont val="Times New Roman"/>
        <family val="1"/>
      </rPr>
      <t>(841191-900400)</t>
    </r>
  </si>
  <si>
    <t>Testvér városi kapcsolatok (842155)</t>
  </si>
  <si>
    <t>Útalap</t>
  </si>
  <si>
    <t>Csopaki Kódex - Borkodex</t>
  </si>
  <si>
    <t>Strand kiadásai</t>
  </si>
  <si>
    <t>Intézményi saját bevételei</t>
  </si>
  <si>
    <t>Állami támogatás</t>
  </si>
  <si>
    <t>Saját bevétel állami támogatással</t>
  </si>
  <si>
    <t>Intézmény finanszírozás</t>
  </si>
  <si>
    <t>Polgármesteri Hivatal bevételei</t>
  </si>
  <si>
    <t>Polgármesteri Hivatal kiadásai</t>
  </si>
  <si>
    <t>Intézményi étkezési bevétel (gyerek,szoc) 91322</t>
  </si>
  <si>
    <t>Egyéb bevétel - kiszállítás</t>
  </si>
  <si>
    <t>Intézményi saját működési bevétel</t>
  </si>
  <si>
    <t>Pénzmaradvány</t>
  </si>
  <si>
    <t xml:space="preserve">Összes saját bevétel pénzmaradvánnyal </t>
  </si>
  <si>
    <t>Saját bevétel költségvetési támogatással</t>
  </si>
  <si>
    <t>Óvoda-Konyha bevételei összesen:</t>
  </si>
  <si>
    <t>2. Konyha</t>
  </si>
  <si>
    <t>Óvoda-Konyha kiadásai összesen:</t>
  </si>
  <si>
    <t>2012. teljesítés</t>
  </si>
  <si>
    <t>Egyéb bevételek tankönyv tér.</t>
  </si>
  <si>
    <t>Intézményi saját működési bevétele</t>
  </si>
  <si>
    <t>Általános iskola bevételei pénzmaradvánnyal</t>
  </si>
  <si>
    <t>Általános iskola bevételei összesen:</t>
  </si>
  <si>
    <t>Sportfoglalkozás</t>
  </si>
  <si>
    <t>Általános iskola kiadásai összesen:</t>
  </si>
  <si>
    <t>Egyéb bevétel (kölcsönzés)</t>
  </si>
  <si>
    <t>Összes strandi bevétel</t>
  </si>
  <si>
    <t>Összes strandi kiadás</t>
  </si>
  <si>
    <t>Strandi tevékenység eredménye</t>
  </si>
  <si>
    <t>2012. évi előirányzat</t>
  </si>
  <si>
    <t>Szendrő</t>
  </si>
  <si>
    <t>Sportszervezet - Csopak FC</t>
  </si>
  <si>
    <t>Egyháznak iskolai támogatás</t>
  </si>
  <si>
    <t>Működési összesen (1+2)</t>
  </si>
  <si>
    <t>3. Beruházási célú pénzeszköz átadás</t>
  </si>
  <si>
    <t>Nepomuki Szent János szobor elhelyezéséhez - Katolikus Egyház</t>
  </si>
  <si>
    <t>Gyalog átkelők - pályázat</t>
  </si>
  <si>
    <t>Katolikus egyház - Közösségi Ház felújítás</t>
  </si>
  <si>
    <t>4. Támogatási kölcsön ÁH kívülre (munkáltatói kölcsön lakásépítéshez)</t>
  </si>
  <si>
    <t xml:space="preserve">Felhalmozási összesen (3+4): </t>
  </si>
  <si>
    <t>Foglalkoztatást helyettesítő támogatás</t>
  </si>
  <si>
    <t xml:space="preserve">Rendszeres szoc. segély </t>
  </si>
  <si>
    <t>Lakásfenntartási támogatás</t>
  </si>
  <si>
    <t>Államilag támogatott ellátások</t>
  </si>
  <si>
    <t>Természetben nyújtott egyéb ell. (tüzifa)</t>
  </si>
  <si>
    <t>Önkormányzati segélyek</t>
  </si>
  <si>
    <t>Ápolási díj járuléka (24%)</t>
  </si>
  <si>
    <t>Egészségügyi Alap</t>
  </si>
  <si>
    <t xml:space="preserve">ÖSSZESEN: </t>
  </si>
  <si>
    <t>Kerékpárosbarát település - pályázat</t>
  </si>
  <si>
    <t>Busz megállók (5 db)</t>
  </si>
  <si>
    <t>Gépkocsi - községgazd</t>
  </si>
  <si>
    <t>Utak tervezése (Szépkilátó, Kőkorsó, Árpád)</t>
  </si>
  <si>
    <t>Rendezési terv</t>
  </si>
  <si>
    <t>TIOP intelligens iskola - interaktív tábla</t>
  </si>
  <si>
    <t>Kemping</t>
  </si>
  <si>
    <t>AGORA - domboldal</t>
  </si>
  <si>
    <t>Gyalogátkelő Kossuth - Füredi u</t>
  </si>
  <si>
    <t>Környezetfejlesztési akció - pályázat</t>
  </si>
  <si>
    <t>Strand - butik tervezés</t>
  </si>
  <si>
    <t>Strand - pénztárak 2 db</t>
  </si>
  <si>
    <t>Transzformátor áthelyezés</t>
  </si>
  <si>
    <t>Gyalogátkelő iskola előtt</t>
  </si>
  <si>
    <t>Plul malom kistető</t>
  </si>
  <si>
    <t>Ford Transit kisbusz</t>
  </si>
  <si>
    <t>Strandi beléptető rendszer</t>
  </si>
  <si>
    <t>Strandi korzó</t>
  </si>
  <si>
    <t>Strandi WEB kamera, térfigyelő</t>
  </si>
  <si>
    <t>Műfüves pálya tervezési ktg</t>
  </si>
  <si>
    <t>Strandi seprőgép</t>
  </si>
  <si>
    <t>Strandi trezor</t>
  </si>
  <si>
    <t>Napelemes közvilágítás 2 db</t>
  </si>
  <si>
    <t>Óvoda-konyha eszközök pénzmaradványból</t>
  </si>
  <si>
    <t>Iskola eszközök pénzmaradványból</t>
  </si>
  <si>
    <t>Vizicsúzda</t>
  </si>
  <si>
    <t>Kultúrház</t>
  </si>
  <si>
    <t>Hitel és kamatai törlesztés</t>
  </si>
  <si>
    <t>Az önkormányzat 2012. évi pénzforgalma</t>
  </si>
  <si>
    <r>
      <t>Ingatlan hasznosítása</t>
    </r>
    <r>
      <rPr>
        <sz val="9"/>
        <rFont val="Times New Roman"/>
        <family val="1"/>
      </rPr>
      <t xml:space="preserve"> (eladás,bérbeadás)680001-2</t>
    </r>
  </si>
  <si>
    <t>repi</t>
  </si>
  <si>
    <t>felhkamat</t>
  </si>
  <si>
    <t>strand</t>
  </si>
  <si>
    <t>behajtás: 1.953</t>
  </si>
  <si>
    <t>fordáfa</t>
  </si>
  <si>
    <t>idősekkar</t>
  </si>
  <si>
    <t>borkodex</t>
  </si>
  <si>
    <t>közkincs</t>
  </si>
  <si>
    <t>hitel</t>
  </si>
  <si>
    <t>Önkormányzat</t>
  </si>
  <si>
    <t>Napközi Otthonos Óvoda</t>
  </si>
  <si>
    <t>Rendőrség</t>
  </si>
  <si>
    <t>Art of Evolution Alapítvány</t>
  </si>
  <si>
    <t>A fejlesztés, projekt költsége 2012. évben</t>
  </si>
  <si>
    <t>EU támogatás 2012. évi összege</t>
  </si>
  <si>
    <t>Intelligens iskola TIOP-1.1.1-07/1-2008-0982</t>
  </si>
  <si>
    <t>3. sorból működésre</t>
  </si>
  <si>
    <t>3. sorból iskola működésére</t>
  </si>
  <si>
    <t>3. sorból egyéb oktatási feladatokra</t>
  </si>
  <si>
    <t>Mutató</t>
  </si>
  <si>
    <t>ÖSSZEG Ft</t>
  </si>
  <si>
    <t>Település-üzemeltetési, igazgatási és sport feladatok</t>
  </si>
  <si>
    <t>Lakott külterülettel kapcs.feladatok</t>
  </si>
  <si>
    <t>Üdülőhelyi feladatok</t>
  </si>
  <si>
    <t>Pénzbeni és természetbeni szoc.ellát.</t>
  </si>
  <si>
    <t>Óvodai nevelés 1-3 nevelési év 2011/12. tanév</t>
  </si>
  <si>
    <t>Óvodai nevelés 1-3. nevelési év 2012/13. tanév</t>
  </si>
  <si>
    <t>Iskolai oktatás 1-4. évfolyam 2011/12 tanév</t>
  </si>
  <si>
    <t>Iskolai oktatás 5-8. évfolyam 2011/12 tanév</t>
  </si>
  <si>
    <t>Napközi ellátás 2011/12 tanév</t>
  </si>
  <si>
    <t>Sajátos nevelési igényű tanulók 2011/12.</t>
  </si>
  <si>
    <t>ÖSSZES NORMATÍV TÁMOGATÁS</t>
  </si>
  <si>
    <t>Pedagógus szakvizsga, továbbképzés 8 hónapra</t>
  </si>
  <si>
    <t>Pedagógus szakvizsga, továbbképzés 4 hónapra</t>
  </si>
  <si>
    <t>Osztályfőnöki pótlék 8 hónapra</t>
  </si>
  <si>
    <t>Szakmai informatikai fejlesztés 8 hóra</t>
  </si>
  <si>
    <t>ÖSSZES NORMATÍV KÖTÖTT TÁMOGATÁS</t>
  </si>
  <si>
    <t>SZJA-ból jövedelem differenciálódás miatt</t>
  </si>
  <si>
    <t>SZJA összesen:</t>
  </si>
  <si>
    <t>ÖSSZES ÁLLAMI TÁMOGATÁS</t>
  </si>
  <si>
    <t>Tényleges</t>
  </si>
  <si>
    <t>Eltérés</t>
  </si>
  <si>
    <t>Étkezés - Óvoda</t>
  </si>
  <si>
    <t>Étkezés - Iskola</t>
  </si>
  <si>
    <t>Összeg Ft</t>
  </si>
  <si>
    <t>Költségvetési törvény szerinti korrigált</t>
  </si>
  <si>
    <t>ÖNKORMÁNYZAT</t>
  </si>
  <si>
    <t>NAPKÖZI OTTHONOS ÓVODA</t>
  </si>
  <si>
    <t>Önkormányzati működési kiadás</t>
  </si>
  <si>
    <t>Működési támogatások</t>
  </si>
  <si>
    <t>Egyéb felh. Bevétel-Bahart részvény</t>
  </si>
  <si>
    <t>1. év - 2013</t>
  </si>
  <si>
    <t>Hitel és kamat törlesztés</t>
  </si>
  <si>
    <t>Szociális juttatások és járulékai</t>
  </si>
  <si>
    <t>Függő, átfutó, kiegyenlítő bevétel</t>
  </si>
  <si>
    <t>Költségvetési támogatás, visszatérülések</t>
  </si>
  <si>
    <t>Egyéb sajátos bevételek</t>
  </si>
  <si>
    <t>Átengedett adók 13+14+15</t>
  </si>
  <si>
    <t>Önkormányzat intézményi működési bevételei</t>
  </si>
  <si>
    <t>ÁFA bevétel, fordított áfa</t>
  </si>
  <si>
    <t>Függő, átfutó, kiegyenlítő kiadás</t>
  </si>
  <si>
    <t>Dologi kiadás fordított áfa</t>
  </si>
  <si>
    <t>Költségvetési pénzforgalmi számlák</t>
  </si>
  <si>
    <t>idegen pézeszközök</t>
  </si>
  <si>
    <t>Intézményi működési bevételekkel kapcs követelés</t>
  </si>
  <si>
    <t>Rövid lejáratú hitelek-beruh hitelek következő évi törl részlete</t>
  </si>
  <si>
    <t>Különféle nem rendszeres jutt.</t>
  </si>
  <si>
    <t>Könyvtári szolg. (olvasói kör nagysága)</t>
  </si>
  <si>
    <t>Lakhatási támogatást igénylők száma</t>
  </si>
  <si>
    <t>Lakhatási támog - egy ellátottra jutó támog</t>
  </si>
  <si>
    <t>Sportlétesítmények működtetése (igénybev havi átl létsz.)</t>
  </si>
  <si>
    <t>1. melléklet a  7 /2013.(IV18.) önkormányzati rendelethez</t>
  </si>
  <si>
    <t>12. melléklet a 7/2013. (IV.18.) önkormányzati rendelethez</t>
  </si>
  <si>
    <t>17. melléklet a 7/2013. (IV.18.) Önkormányzati rendelethez</t>
  </si>
  <si>
    <t>18. melléklet a 7/2013. (IV.18.) önkormányzati rendelethez</t>
  </si>
  <si>
    <t>19. melléklet a 7/2013. (IV.18.) önkormányzati rendelethez</t>
  </si>
  <si>
    <t>20. melléklet a 7/2013. (IV.18.) Önkormányzati rendelethez</t>
  </si>
  <si>
    <t>21. melléklet a 7/2013. (IV.18.) Önkormányzati rendelethez</t>
  </si>
  <si>
    <t>22. melléklet a 7/2013. (IV.18.) Önkormányzati rendelethez</t>
  </si>
  <si>
    <t>23. melléklet a 7/2013. (IV.18.) önkormányzati rendelethez</t>
  </si>
  <si>
    <t>26. melléklet a 7/2013. (IV.18.) Önkormányzati rendelethez</t>
  </si>
  <si>
    <t>32. melléklet a 7/2013. (IV.18.) Önkormányzati rendelethez</t>
  </si>
  <si>
    <t>33. melléklet a 7/2013. (IV.18.) Önkormányzati rendelethez</t>
  </si>
  <si>
    <t>34. melléklet a 7/2013. (IV.18.) Önkormányzati rendelethez</t>
  </si>
  <si>
    <t>Csopak, 2013. április 18.</t>
  </si>
  <si>
    <t>Ambrus Tibor polgármester</t>
  </si>
  <si>
    <t>Dr. Szántód Anita jegyző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</si>
</sst>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</numFmts>
  <fonts count="7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0.8"/>
      <name val="Times New Roman"/>
      <family val="1"/>
    </font>
    <font>
      <b/>
      <sz val="10.8"/>
      <name val="Times New Roman"/>
      <family val="1"/>
    </font>
    <font>
      <sz val="10.8"/>
      <name val="Arial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indent="1"/>
    </xf>
    <xf numFmtId="3" fontId="1" fillId="0" borderId="10" xfId="0" applyNumberFormat="1" applyFont="1" applyBorder="1" applyAlignment="1">
      <alignment horizontal="right" vertical="center" inden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 inden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2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 indent="2"/>
    </xf>
    <xf numFmtId="3" fontId="5" fillId="0" borderId="10" xfId="0" applyNumberFormat="1" applyFont="1" applyBorder="1" applyAlignment="1">
      <alignment horizontal="right" inden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 inden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 indent="1"/>
    </xf>
    <xf numFmtId="0" fontId="1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 indent="3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 indent="2"/>
    </xf>
    <xf numFmtId="3" fontId="12" fillId="0" borderId="10" xfId="0" applyNumberFormat="1" applyFont="1" applyBorder="1" applyAlignment="1">
      <alignment horizontal="right" vertical="center" indent="2"/>
    </xf>
    <xf numFmtId="0" fontId="10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indent="1"/>
    </xf>
    <xf numFmtId="0" fontId="20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right" vertical="center" indent="1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 indent="1"/>
    </xf>
    <xf numFmtId="0" fontId="10" fillId="0" borderId="10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wrapText="1" indent="2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indent="2"/>
    </xf>
    <xf numFmtId="0" fontId="12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2"/>
    </xf>
    <xf numFmtId="3" fontId="5" fillId="0" borderId="10" xfId="0" applyNumberFormat="1" applyFont="1" applyBorder="1" applyAlignment="1">
      <alignment horizontal="right" vertical="center" indent="2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horizontal="right" vertical="center" indent="2"/>
    </xf>
    <xf numFmtId="3" fontId="27" fillId="0" borderId="0" xfId="0" applyNumberFormat="1" applyFont="1" applyAlignment="1">
      <alignment horizontal="right" vertical="center" indent="2"/>
    </xf>
    <xf numFmtId="0" fontId="8" fillId="0" borderId="10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 indent="2"/>
    </xf>
    <xf numFmtId="3" fontId="28" fillId="0" borderId="0" xfId="0" applyNumberFormat="1" applyFont="1" applyAlignment="1">
      <alignment horizontal="right" vertical="center" indent="2"/>
    </xf>
    <xf numFmtId="0" fontId="28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indent="2"/>
    </xf>
    <xf numFmtId="3" fontId="11" fillId="0" borderId="10" xfId="0" applyNumberFormat="1" applyFont="1" applyBorder="1" applyAlignment="1">
      <alignment horizontal="right" vertical="center" indent="2"/>
    </xf>
    <xf numFmtId="0" fontId="20" fillId="0" borderId="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indent="1"/>
    </xf>
    <xf numFmtId="0" fontId="2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right" vertical="center" indent="2"/>
    </xf>
    <xf numFmtId="3" fontId="8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justify" vertical="center"/>
    </xf>
    <xf numFmtId="3" fontId="8" fillId="0" borderId="10" xfId="0" applyNumberFormat="1" applyFont="1" applyBorder="1" applyAlignment="1">
      <alignment horizontal="right" vertical="center" wrapText="1" indent="1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3" fontId="24" fillId="0" borderId="10" xfId="0" applyNumberFormat="1" applyFont="1" applyBorder="1" applyAlignment="1">
      <alignment horizontal="right" vertical="center" inden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 indent="2"/>
    </xf>
    <xf numFmtId="3" fontId="8" fillId="0" borderId="10" xfId="0" applyNumberFormat="1" applyFont="1" applyBorder="1" applyAlignment="1">
      <alignment horizontal="right" vertical="center" indent="2"/>
    </xf>
    <xf numFmtId="3" fontId="8" fillId="0" borderId="10" xfId="0" applyNumberFormat="1" applyFont="1" applyBorder="1" applyAlignment="1">
      <alignment horizontal="right" vertical="center" indent="3"/>
    </xf>
    <xf numFmtId="0" fontId="8" fillId="0" borderId="10" xfId="0" applyFont="1" applyBorder="1" applyAlignment="1">
      <alignment horizontal="left" vertical="center" wrapText="1" indent="4"/>
    </xf>
    <xf numFmtId="3" fontId="8" fillId="0" borderId="1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vertical="center"/>
    </xf>
    <xf numFmtId="3" fontId="33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0" fillId="0" borderId="10" xfId="0" applyNumberFormat="1" applyFont="1" applyBorder="1" applyAlignment="1">
      <alignment horizontal="left" vertical="center" indent="1"/>
    </xf>
    <xf numFmtId="3" fontId="33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indent="4"/>
    </xf>
    <xf numFmtId="3" fontId="34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indent="7"/>
    </xf>
    <xf numFmtId="3" fontId="17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right" vertical="center" indent="1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9" fontId="5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indent="2"/>
    </xf>
    <xf numFmtId="3" fontId="5" fillId="0" borderId="0" xfId="0" applyNumberFormat="1" applyFont="1" applyBorder="1" applyAlignment="1">
      <alignment horizontal="right" vertical="center" indent="2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10" xfId="0" applyNumberFormat="1" applyFont="1" applyBorder="1" applyAlignment="1">
      <alignment horizontal="left" vertical="center" indent="2"/>
    </xf>
    <xf numFmtId="2" fontId="10" fillId="0" borderId="0" xfId="0" applyNumberFormat="1" applyFont="1" applyAlignment="1">
      <alignment horizontal="left" vertical="center" indent="2"/>
    </xf>
    <xf numFmtId="0" fontId="16" fillId="0" borderId="10" xfId="0" applyFont="1" applyBorder="1" applyAlignment="1">
      <alignment horizontal="left" vertical="center" indent="2"/>
    </xf>
    <xf numFmtId="3" fontId="16" fillId="0" borderId="10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12" fillId="0" borderId="10" xfId="0" applyFont="1" applyBorder="1" applyAlignment="1">
      <alignment horizontal="left" vertical="center" indent="2"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right" vertical="center" indent="1"/>
    </xf>
    <xf numFmtId="164" fontId="10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 wrapText="1" indent="1"/>
    </xf>
    <xf numFmtId="164" fontId="5" fillId="0" borderId="10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5"/>
    </xf>
    <xf numFmtId="3" fontId="8" fillId="0" borderId="10" xfId="0" applyNumberFormat="1" applyFont="1" applyBorder="1" applyAlignment="1">
      <alignment horizontal="left" vertical="center" indent="2"/>
    </xf>
    <xf numFmtId="164" fontId="5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1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2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3" fontId="10" fillId="0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indent="5"/>
    </xf>
    <xf numFmtId="0" fontId="0" fillId="0" borderId="10" xfId="0" applyBorder="1" applyAlignment="1">
      <alignment horizontal="right" vertical="center" indent="5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 indent="2"/>
    </xf>
    <xf numFmtId="0" fontId="31" fillId="0" borderId="10" xfId="0" applyFont="1" applyBorder="1" applyAlignment="1">
      <alignment horizontal="left" vertical="center" indent="2"/>
    </xf>
    <xf numFmtId="0" fontId="30" fillId="0" borderId="1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5.140625" style="12" customWidth="1"/>
    <col min="2" max="2" width="37.7109375" style="12" customWidth="1"/>
    <col min="3" max="5" width="12.7109375" style="26" customWidth="1"/>
    <col min="6" max="6" width="10.421875" style="26" customWidth="1"/>
    <col min="7" max="16384" width="9.140625" style="12" customWidth="1"/>
  </cols>
  <sheetData>
    <row r="1" spans="2:6" s="108" customFormat="1" ht="17.25" customHeight="1">
      <c r="B1" s="306" t="s">
        <v>825</v>
      </c>
      <c r="C1" s="306"/>
      <c r="D1" s="306"/>
      <c r="E1" s="306"/>
      <c r="F1" s="306"/>
    </row>
    <row r="2" spans="1:6" s="108" customFormat="1" ht="18.75" customHeight="1">
      <c r="A2" s="307" t="s">
        <v>629</v>
      </c>
      <c r="B2" s="307"/>
      <c r="C2" s="307"/>
      <c r="D2" s="307"/>
      <c r="E2" s="307"/>
      <c r="F2" s="307"/>
    </row>
    <row r="3" spans="2:6" s="24" customFormat="1" ht="15" customHeight="1">
      <c r="B3" s="28"/>
      <c r="C3" s="28"/>
      <c r="D3" s="28"/>
      <c r="E3" s="28"/>
      <c r="F3" s="186" t="s">
        <v>431</v>
      </c>
    </row>
    <row r="4" spans="1:7" s="162" customFormat="1" ht="16.5" customHeight="1">
      <c r="A4" s="142"/>
      <c r="B4" s="142" t="s">
        <v>614</v>
      </c>
      <c r="C4" s="187" t="s">
        <v>594</v>
      </c>
      <c r="D4" s="187" t="s">
        <v>595</v>
      </c>
      <c r="E4" s="187" t="s">
        <v>596</v>
      </c>
      <c r="F4" s="187" t="s">
        <v>597</v>
      </c>
      <c r="G4" s="188"/>
    </row>
    <row r="5" spans="1:7" s="88" customFormat="1" ht="41.25" customHeight="1">
      <c r="A5" s="142" t="s">
        <v>468</v>
      </c>
      <c r="B5" s="87" t="s">
        <v>630</v>
      </c>
      <c r="C5" s="72" t="s">
        <v>631</v>
      </c>
      <c r="D5" s="72" t="s">
        <v>632</v>
      </c>
      <c r="E5" s="72" t="s">
        <v>628</v>
      </c>
      <c r="F5" s="72" t="s">
        <v>646</v>
      </c>
      <c r="G5" s="189"/>
    </row>
    <row r="6" spans="1:7" s="162" customFormat="1" ht="19.5" customHeight="1">
      <c r="A6" s="142" t="s">
        <v>469</v>
      </c>
      <c r="B6" s="190" t="s">
        <v>633</v>
      </c>
      <c r="C6" s="191">
        <v>297178</v>
      </c>
      <c r="D6" s="191">
        <v>327016</v>
      </c>
      <c r="E6" s="191">
        <v>338450</v>
      </c>
      <c r="F6" s="274">
        <f>IF(ISERROR(E6/D6),0,E6/D6)</f>
        <v>1.034964650047704</v>
      </c>
      <c r="G6" s="188"/>
    </row>
    <row r="7" spans="1:7" s="162" customFormat="1" ht="19.5" customHeight="1">
      <c r="A7" s="142" t="s">
        <v>470</v>
      </c>
      <c r="B7" s="190" t="s">
        <v>634</v>
      </c>
      <c r="C7" s="191"/>
      <c r="D7" s="191">
        <v>450</v>
      </c>
      <c r="E7" s="191">
        <v>447</v>
      </c>
      <c r="F7" s="274">
        <f aca="true" t="shared" si="0" ref="F7:F39">IF(ISERROR(E7/D7),0,E7/D7)</f>
        <v>0.9933333333333333</v>
      </c>
      <c r="G7" s="188"/>
    </row>
    <row r="8" spans="1:7" s="162" customFormat="1" ht="19.5" customHeight="1">
      <c r="A8" s="142" t="s">
        <v>472</v>
      </c>
      <c r="B8" s="190" t="s">
        <v>635</v>
      </c>
      <c r="C8" s="191">
        <v>33700</v>
      </c>
      <c r="D8" s="191">
        <v>33700</v>
      </c>
      <c r="E8" s="191">
        <v>31888</v>
      </c>
      <c r="F8" s="274">
        <f t="shared" si="0"/>
        <v>0.9462314540059347</v>
      </c>
      <c r="G8" s="188"/>
    </row>
    <row r="9" spans="1:7" s="162" customFormat="1" ht="19.5" customHeight="1">
      <c r="A9" s="142" t="s">
        <v>473</v>
      </c>
      <c r="B9" s="190" t="s">
        <v>636</v>
      </c>
      <c r="C9" s="191">
        <v>1800</v>
      </c>
      <c r="D9" s="191">
        <v>243</v>
      </c>
      <c r="E9" s="191">
        <v>243</v>
      </c>
      <c r="F9" s="274">
        <f t="shared" si="0"/>
        <v>1</v>
      </c>
      <c r="G9" s="188"/>
    </row>
    <row r="10" spans="1:7" s="162" customFormat="1" ht="19.5" customHeight="1">
      <c r="A10" s="142" t="s">
        <v>475</v>
      </c>
      <c r="B10" s="190" t="s">
        <v>637</v>
      </c>
      <c r="C10" s="191">
        <v>90740</v>
      </c>
      <c r="D10" s="191">
        <v>91740</v>
      </c>
      <c r="E10" s="191">
        <v>93206</v>
      </c>
      <c r="F10" s="274">
        <f t="shared" si="0"/>
        <v>1.0159799433180727</v>
      </c>
      <c r="G10" s="188"/>
    </row>
    <row r="11" spans="1:7" s="162" customFormat="1" ht="19.5" customHeight="1">
      <c r="A11" s="142" t="s">
        <v>476</v>
      </c>
      <c r="B11" s="190" t="s">
        <v>809</v>
      </c>
      <c r="C11" s="191">
        <v>92772</v>
      </c>
      <c r="D11" s="191">
        <v>177917</v>
      </c>
      <c r="E11" s="191">
        <v>177578</v>
      </c>
      <c r="F11" s="274">
        <f t="shared" si="0"/>
        <v>0.9980946171529421</v>
      </c>
      <c r="G11" s="188"/>
    </row>
    <row r="12" spans="1:6" s="40" customFormat="1" ht="19.5" customHeight="1">
      <c r="A12" s="142" t="s">
        <v>478</v>
      </c>
      <c r="B12" s="74" t="s">
        <v>223</v>
      </c>
      <c r="C12" s="82">
        <v>35670</v>
      </c>
      <c r="D12" s="82">
        <v>53279</v>
      </c>
      <c r="E12" s="82">
        <v>55216</v>
      </c>
      <c r="F12" s="274">
        <f t="shared" si="0"/>
        <v>1.0363557874584732</v>
      </c>
    </row>
    <row r="13" spans="1:6" s="40" customFormat="1" ht="19.5" customHeight="1">
      <c r="A13" s="142" t="s">
        <v>480</v>
      </c>
      <c r="B13" s="74" t="s">
        <v>348</v>
      </c>
      <c r="C13" s="82">
        <v>88950</v>
      </c>
      <c r="D13" s="82">
        <v>95085</v>
      </c>
      <c r="E13" s="82">
        <v>95521</v>
      </c>
      <c r="F13" s="274">
        <f t="shared" si="0"/>
        <v>1.0045853709838566</v>
      </c>
    </row>
    <row r="14" spans="1:6" s="194" customFormat="1" ht="19.5" customHeight="1">
      <c r="A14" s="142" t="s">
        <v>481</v>
      </c>
      <c r="B14" s="192" t="s">
        <v>218</v>
      </c>
      <c r="C14" s="193">
        <f>SUM(C6:C13)</f>
        <v>640810</v>
      </c>
      <c r="D14" s="193">
        <f>SUM(D6:D13)</f>
        <v>779430</v>
      </c>
      <c r="E14" s="193">
        <f>SUM(E6:E13)</f>
        <v>792549</v>
      </c>
      <c r="F14" s="274">
        <f t="shared" si="0"/>
        <v>1.016831530733998</v>
      </c>
    </row>
    <row r="15" spans="1:6" s="40" customFormat="1" ht="19.5" customHeight="1">
      <c r="A15" s="142" t="s">
        <v>36</v>
      </c>
      <c r="B15" s="74" t="s">
        <v>638</v>
      </c>
      <c r="C15" s="82">
        <v>20000</v>
      </c>
      <c r="D15" s="82">
        <v>33094</v>
      </c>
      <c r="E15" s="82">
        <v>33094</v>
      </c>
      <c r="F15" s="274">
        <f t="shared" si="0"/>
        <v>1</v>
      </c>
    </row>
    <row r="16" spans="1:6" s="194" customFormat="1" ht="19.5" customHeight="1">
      <c r="A16" s="142" t="s">
        <v>37</v>
      </c>
      <c r="B16" s="192" t="s">
        <v>598</v>
      </c>
      <c r="C16" s="193">
        <f>SUM(C14:C15)</f>
        <v>660810</v>
      </c>
      <c r="D16" s="193">
        <f>SUM(D14:D15)</f>
        <v>812524</v>
      </c>
      <c r="E16" s="193">
        <f>SUM(E14:E15)</f>
        <v>825643</v>
      </c>
      <c r="F16" s="274">
        <f t="shared" si="0"/>
        <v>1.0161459846109162</v>
      </c>
    </row>
    <row r="17" spans="1:6" s="40" customFormat="1" ht="19.5" customHeight="1">
      <c r="A17" s="142" t="s">
        <v>38</v>
      </c>
      <c r="B17" s="74" t="s">
        <v>808</v>
      </c>
      <c r="C17" s="82"/>
      <c r="D17" s="82"/>
      <c r="E17" s="82">
        <v>-81</v>
      </c>
      <c r="F17" s="274">
        <f t="shared" si="0"/>
        <v>0</v>
      </c>
    </row>
    <row r="18" spans="1:6" s="196" customFormat="1" ht="19.5" customHeight="1">
      <c r="A18" s="142" t="s">
        <v>39</v>
      </c>
      <c r="B18" s="76" t="s">
        <v>219</v>
      </c>
      <c r="C18" s="195">
        <f>SUM(C16:C17)</f>
        <v>660810</v>
      </c>
      <c r="D18" s="195">
        <f>SUM(D16:D17)</f>
        <v>812524</v>
      </c>
      <c r="E18" s="195">
        <f>SUM(E16:E17)</f>
        <v>825562</v>
      </c>
      <c r="F18" s="274">
        <f t="shared" si="0"/>
        <v>1.0160462952478941</v>
      </c>
    </row>
    <row r="19" spans="1:6" s="40" customFormat="1" ht="19.5" customHeight="1">
      <c r="A19" s="142" t="s">
        <v>40</v>
      </c>
      <c r="B19" s="81" t="s">
        <v>639</v>
      </c>
      <c r="C19" s="82">
        <v>175133</v>
      </c>
      <c r="D19" s="82">
        <v>235060</v>
      </c>
      <c r="E19" s="82">
        <v>237580</v>
      </c>
      <c r="F19" s="274">
        <f t="shared" si="0"/>
        <v>1.0107206670637283</v>
      </c>
    </row>
    <row r="20" spans="1:6" s="40" customFormat="1" ht="19.5" customHeight="1">
      <c r="A20" s="142" t="s">
        <v>41</v>
      </c>
      <c r="B20" s="81" t="s">
        <v>640</v>
      </c>
      <c r="C20" s="82">
        <v>112570</v>
      </c>
      <c r="D20" s="82">
        <v>98570</v>
      </c>
      <c r="E20" s="82">
        <v>96601</v>
      </c>
      <c r="F20" s="274">
        <f t="shared" si="0"/>
        <v>0.9800243481789591</v>
      </c>
    </row>
    <row r="21" spans="1:6" s="40" customFormat="1" ht="19.5" customHeight="1">
      <c r="A21" s="142" t="s">
        <v>42</v>
      </c>
      <c r="B21" s="81" t="s">
        <v>641</v>
      </c>
      <c r="C21" s="82">
        <v>75600</v>
      </c>
      <c r="D21" s="82">
        <v>77100</v>
      </c>
      <c r="E21" s="82">
        <v>74584</v>
      </c>
      <c r="F21" s="274">
        <f t="shared" si="0"/>
        <v>0.967367055771725</v>
      </c>
    </row>
    <row r="22" spans="1:6" s="40" customFormat="1" ht="19.5" customHeight="1">
      <c r="A22" s="142" t="s">
        <v>43</v>
      </c>
      <c r="B22" s="81" t="s">
        <v>642</v>
      </c>
      <c r="C22" s="82">
        <v>70064</v>
      </c>
      <c r="D22" s="82">
        <v>46499</v>
      </c>
      <c r="E22" s="82">
        <v>46499</v>
      </c>
      <c r="F22" s="274">
        <f t="shared" si="0"/>
        <v>1</v>
      </c>
    </row>
    <row r="23" spans="1:6" s="40" customFormat="1" ht="19.5" customHeight="1">
      <c r="A23" s="142" t="s">
        <v>45</v>
      </c>
      <c r="B23" s="81" t="s">
        <v>643</v>
      </c>
      <c r="C23" s="82">
        <v>14818</v>
      </c>
      <c r="D23" s="82">
        <v>24719</v>
      </c>
      <c r="E23" s="82">
        <v>24469</v>
      </c>
      <c r="F23" s="274">
        <f t="shared" si="0"/>
        <v>0.9898863222622274</v>
      </c>
    </row>
    <row r="24" spans="1:6" s="40" customFormat="1" ht="19.5" customHeight="1">
      <c r="A24" s="142" t="s">
        <v>46</v>
      </c>
      <c r="B24" s="81" t="s">
        <v>807</v>
      </c>
      <c r="C24" s="82">
        <v>17601</v>
      </c>
      <c r="D24" s="82">
        <v>18751</v>
      </c>
      <c r="E24" s="82">
        <v>15848</v>
      </c>
      <c r="F24" s="274">
        <f t="shared" si="0"/>
        <v>0.8451815903151831</v>
      </c>
    </row>
    <row r="25" spans="1:6" s="85" customFormat="1" ht="19.5" customHeight="1">
      <c r="A25" s="142" t="s">
        <v>47</v>
      </c>
      <c r="B25" s="197" t="s">
        <v>220</v>
      </c>
      <c r="C25" s="84">
        <f>SUM(C19:C24)</f>
        <v>465786</v>
      </c>
      <c r="D25" s="84">
        <f>SUM(D19:D24)</f>
        <v>500699</v>
      </c>
      <c r="E25" s="84">
        <f>SUM(E19:E24)</f>
        <v>495581</v>
      </c>
      <c r="F25" s="274">
        <f t="shared" si="0"/>
        <v>0.989778289950649</v>
      </c>
    </row>
    <row r="26" spans="1:6" s="85" customFormat="1" ht="19.5" customHeight="1">
      <c r="A26" s="142" t="s">
        <v>48</v>
      </c>
      <c r="B26" s="74" t="s">
        <v>221</v>
      </c>
      <c r="C26" s="82">
        <v>67902</v>
      </c>
      <c r="D26" s="82">
        <v>107833</v>
      </c>
      <c r="E26" s="82">
        <v>74042</v>
      </c>
      <c r="F26" s="274">
        <f t="shared" si="0"/>
        <v>0.6866358164940232</v>
      </c>
    </row>
    <row r="27" spans="1:6" s="40" customFormat="1" ht="19.5" customHeight="1">
      <c r="A27" s="142" t="s">
        <v>49</v>
      </c>
      <c r="B27" s="74" t="s">
        <v>599</v>
      </c>
      <c r="C27" s="82"/>
      <c r="D27" s="82">
        <v>3960</v>
      </c>
      <c r="E27" s="82">
        <v>3053</v>
      </c>
      <c r="F27" s="274">
        <f t="shared" si="0"/>
        <v>0.770959595959596</v>
      </c>
    </row>
    <row r="28" spans="1:6" s="40" customFormat="1" ht="19.5" customHeight="1">
      <c r="A28" s="142" t="s">
        <v>50</v>
      </c>
      <c r="B28" s="74" t="s">
        <v>600</v>
      </c>
      <c r="C28" s="82">
        <v>500</v>
      </c>
      <c r="D28" s="82">
        <v>500</v>
      </c>
      <c r="E28" s="82"/>
      <c r="F28" s="274">
        <f t="shared" si="0"/>
        <v>0</v>
      </c>
    </row>
    <row r="29" spans="1:6" s="196" customFormat="1" ht="19.5" customHeight="1">
      <c r="A29" s="142" t="s">
        <v>51</v>
      </c>
      <c r="B29" s="197" t="s">
        <v>601</v>
      </c>
      <c r="C29" s="195">
        <f>SUM(C25:C28)</f>
        <v>534188</v>
      </c>
      <c r="D29" s="195">
        <f>SUM(D25:D28)</f>
        <v>612992</v>
      </c>
      <c r="E29" s="195">
        <f>SUM(E25:E28)</f>
        <v>572676</v>
      </c>
      <c r="F29" s="274">
        <f t="shared" si="0"/>
        <v>0.9342307893088327</v>
      </c>
    </row>
    <row r="30" spans="1:6" s="85" customFormat="1" ht="19.5" customHeight="1">
      <c r="A30" s="142" t="s">
        <v>52</v>
      </c>
      <c r="B30" s="197" t="s">
        <v>224</v>
      </c>
      <c r="C30" s="84">
        <f>C31+C32</f>
        <v>120622</v>
      </c>
      <c r="D30" s="84">
        <f>D31+D32</f>
        <v>111393</v>
      </c>
      <c r="E30" s="84">
        <f>E31+E32</f>
        <v>0</v>
      </c>
      <c r="F30" s="274">
        <f t="shared" si="0"/>
        <v>0</v>
      </c>
    </row>
    <row r="31" spans="1:6" s="40" customFormat="1" ht="19.5" customHeight="1">
      <c r="A31" s="142" t="s">
        <v>53</v>
      </c>
      <c r="B31" s="75" t="s">
        <v>264</v>
      </c>
      <c r="C31" s="82">
        <v>4822</v>
      </c>
      <c r="D31" s="82">
        <v>7880</v>
      </c>
      <c r="E31" s="82"/>
      <c r="F31" s="274">
        <f t="shared" si="0"/>
        <v>0</v>
      </c>
    </row>
    <row r="32" spans="1:6" s="40" customFormat="1" ht="19.5" customHeight="1">
      <c r="A32" s="142" t="s">
        <v>54</v>
      </c>
      <c r="B32" s="198" t="s">
        <v>429</v>
      </c>
      <c r="C32" s="199">
        <f>C35+C34+C33</f>
        <v>115800</v>
      </c>
      <c r="D32" s="200">
        <f>D35+D34+D33</f>
        <v>103513</v>
      </c>
      <c r="E32" s="200"/>
      <c r="F32" s="274">
        <f t="shared" si="0"/>
        <v>0</v>
      </c>
    </row>
    <row r="33" spans="1:6" s="40" customFormat="1" ht="19.5" customHeight="1">
      <c r="A33" s="142" t="s">
        <v>55</v>
      </c>
      <c r="B33" s="201" t="s">
        <v>644</v>
      </c>
      <c r="C33" s="202">
        <v>22000</v>
      </c>
      <c r="D33" s="82">
        <v>0</v>
      </c>
      <c r="E33" s="82">
        <v>0</v>
      </c>
      <c r="F33" s="274">
        <f t="shared" si="0"/>
        <v>0</v>
      </c>
    </row>
    <row r="34" spans="1:6" s="40" customFormat="1" ht="19.5" customHeight="1">
      <c r="A34" s="142" t="s">
        <v>56</v>
      </c>
      <c r="B34" s="201" t="s">
        <v>645</v>
      </c>
      <c r="C34" s="202">
        <v>88800</v>
      </c>
      <c r="D34" s="82">
        <v>87690</v>
      </c>
      <c r="E34" s="82"/>
      <c r="F34" s="274">
        <f t="shared" si="0"/>
        <v>0</v>
      </c>
    </row>
    <row r="35" spans="1:6" s="40" customFormat="1" ht="19.5" customHeight="1">
      <c r="A35" s="142" t="s">
        <v>57</v>
      </c>
      <c r="B35" s="201" t="s">
        <v>645</v>
      </c>
      <c r="C35" s="202">
        <v>5000</v>
      </c>
      <c r="D35" s="82">
        <v>15823</v>
      </c>
      <c r="E35" s="82"/>
      <c r="F35" s="274">
        <f t="shared" si="0"/>
        <v>0</v>
      </c>
    </row>
    <row r="36" spans="1:6" s="196" customFormat="1" ht="19.5" customHeight="1">
      <c r="A36" s="142" t="s">
        <v>58</v>
      </c>
      <c r="B36" s="197" t="s">
        <v>602</v>
      </c>
      <c r="C36" s="195">
        <f>C29+C30</f>
        <v>654810</v>
      </c>
      <c r="D36" s="195">
        <f>D29+D30</f>
        <v>724385</v>
      </c>
      <c r="E36" s="195">
        <f>E29+E30</f>
        <v>572676</v>
      </c>
      <c r="F36" s="274">
        <f t="shared" si="0"/>
        <v>0.7905685512538222</v>
      </c>
    </row>
    <row r="37" spans="1:6" s="40" customFormat="1" ht="19.5" customHeight="1">
      <c r="A37" s="142" t="s">
        <v>59</v>
      </c>
      <c r="B37" s="81" t="s">
        <v>806</v>
      </c>
      <c r="C37" s="82">
        <v>6000</v>
      </c>
      <c r="D37" s="82">
        <v>88139</v>
      </c>
      <c r="E37" s="82">
        <v>87043</v>
      </c>
      <c r="F37" s="274">
        <f t="shared" si="0"/>
        <v>0.9875650960414799</v>
      </c>
    </row>
    <row r="38" spans="1:6" s="40" customFormat="1" ht="19.5" customHeight="1">
      <c r="A38" s="142" t="s">
        <v>60</v>
      </c>
      <c r="B38" s="74" t="s">
        <v>814</v>
      </c>
      <c r="C38" s="82"/>
      <c r="D38" s="82"/>
      <c r="E38" s="82">
        <v>-6893</v>
      </c>
      <c r="F38" s="274"/>
    </row>
    <row r="39" spans="1:6" s="196" customFormat="1" ht="19.5" customHeight="1">
      <c r="A39" s="142" t="s">
        <v>61</v>
      </c>
      <c r="B39" s="76" t="s">
        <v>222</v>
      </c>
      <c r="C39" s="195">
        <f>SUM(C36:C38)</f>
        <v>660810</v>
      </c>
      <c r="D39" s="195">
        <f>SUM(D36:D38)</f>
        <v>812524</v>
      </c>
      <c r="E39" s="195">
        <f>SUM(E36:E38)</f>
        <v>652826</v>
      </c>
      <c r="F39" s="274">
        <f t="shared" si="0"/>
        <v>0.8034544210386401</v>
      </c>
    </row>
    <row r="40" spans="3:6" s="105" customFormat="1" ht="15">
      <c r="C40" s="203"/>
      <c r="D40" s="203"/>
      <c r="E40" s="203"/>
      <c r="F40" s="203"/>
    </row>
    <row r="41" spans="3:6" s="105" customFormat="1" ht="15">
      <c r="C41" s="203"/>
      <c r="D41" s="203"/>
      <c r="E41" s="203"/>
      <c r="F41" s="203"/>
    </row>
    <row r="42" spans="3:6" s="22" customFormat="1" ht="15.75">
      <c r="C42" s="25"/>
      <c r="D42" s="25"/>
      <c r="E42" s="25"/>
      <c r="F42" s="25"/>
    </row>
    <row r="43" spans="3:6" s="22" customFormat="1" ht="15.75">
      <c r="C43" s="25"/>
      <c r="D43" s="25"/>
      <c r="E43" s="25"/>
      <c r="F43" s="25"/>
    </row>
  </sheetData>
  <sheetProtection/>
  <mergeCells count="2">
    <mergeCell ref="B1:F1"/>
    <mergeCell ref="A2:F2"/>
  </mergeCells>
  <printOptions/>
  <pageMargins left="0.984251968503937" right="0.7874015748031497" top="0.984251968503937" bottom="0.3937007874015748" header="0.5118110236220472" footer="0.5118110236220472"/>
  <pageSetup fitToHeight="1" fitToWidth="1" horizontalDpi="360" verticalDpi="36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421875" style="22" customWidth="1"/>
    <col min="2" max="2" width="35.28125" style="22" customWidth="1"/>
    <col min="3" max="3" width="13.8515625" style="25" customWidth="1"/>
    <col min="4" max="5" width="14.57421875" style="22" customWidth="1"/>
    <col min="6" max="6" width="12.140625" style="25" customWidth="1"/>
    <col min="7" max="16384" width="9.140625" style="22" customWidth="1"/>
  </cols>
  <sheetData>
    <row r="1" spans="1:6" s="241" customFormat="1" ht="15.75">
      <c r="A1" s="27"/>
      <c r="B1" s="27" t="s">
        <v>614</v>
      </c>
      <c r="C1" s="127" t="s">
        <v>594</v>
      </c>
      <c r="D1" s="27" t="s">
        <v>595</v>
      </c>
      <c r="E1" s="27" t="s">
        <v>596</v>
      </c>
      <c r="F1" s="127" t="s">
        <v>603</v>
      </c>
    </row>
    <row r="2" spans="1:7" s="19" customFormat="1" ht="47.25">
      <c r="A2" s="45" t="s">
        <v>468</v>
      </c>
      <c r="B2" s="242" t="s">
        <v>240</v>
      </c>
      <c r="C2" s="242" t="s">
        <v>647</v>
      </c>
      <c r="D2" s="23" t="s">
        <v>632</v>
      </c>
      <c r="E2" s="23" t="s">
        <v>628</v>
      </c>
      <c r="F2" s="23" t="s">
        <v>646</v>
      </c>
      <c r="G2" s="243"/>
    </row>
    <row r="3" spans="1:7" ht="28.5" customHeight="1">
      <c r="A3" s="45" t="s">
        <v>469</v>
      </c>
      <c r="B3" s="244" t="s">
        <v>715</v>
      </c>
      <c r="C3" s="127">
        <v>3500</v>
      </c>
      <c r="D3" s="127">
        <v>3500</v>
      </c>
      <c r="E3" s="127">
        <v>2908</v>
      </c>
      <c r="F3" s="279">
        <f>IF(ISERROR(E3/D3),0,E3/D3)</f>
        <v>0.8308571428571428</v>
      </c>
      <c r="G3" s="245"/>
    </row>
    <row r="4" spans="1:7" ht="28.5" customHeight="1">
      <c r="A4" s="45" t="s">
        <v>470</v>
      </c>
      <c r="B4" s="244" t="s">
        <v>716</v>
      </c>
      <c r="C4" s="127">
        <v>1000</v>
      </c>
      <c r="D4" s="127">
        <v>1400</v>
      </c>
      <c r="E4" s="127">
        <v>1379</v>
      </c>
      <c r="F4" s="279">
        <f aca="true" t="shared" si="0" ref="F4:F25">IF(ISERROR(E4/D4),0,E4/D4)</f>
        <v>0.985</v>
      </c>
      <c r="G4" s="245"/>
    </row>
    <row r="5" spans="1:7" ht="28.5" customHeight="1">
      <c r="A5" s="45" t="s">
        <v>472</v>
      </c>
      <c r="B5" s="244" t="s">
        <v>624</v>
      </c>
      <c r="C5" s="127">
        <v>380</v>
      </c>
      <c r="D5" s="127">
        <v>390</v>
      </c>
      <c r="E5" s="127">
        <v>197</v>
      </c>
      <c r="F5" s="279">
        <f t="shared" si="0"/>
        <v>0.5051282051282051</v>
      </c>
      <c r="G5" s="245"/>
    </row>
    <row r="6" spans="1:7" ht="28.5" customHeight="1">
      <c r="A6" s="45" t="s">
        <v>473</v>
      </c>
      <c r="B6" s="244" t="s">
        <v>262</v>
      </c>
      <c r="C6" s="127">
        <v>1000</v>
      </c>
      <c r="D6" s="127">
        <v>1400</v>
      </c>
      <c r="E6" s="127">
        <v>1328</v>
      </c>
      <c r="F6" s="279">
        <f t="shared" si="0"/>
        <v>0.9485714285714286</v>
      </c>
      <c r="G6" s="245"/>
    </row>
    <row r="7" spans="1:7" ht="28.5" customHeight="1">
      <c r="A7" s="45" t="s">
        <v>474</v>
      </c>
      <c r="B7" s="244" t="s">
        <v>717</v>
      </c>
      <c r="C7" s="127">
        <v>1000</v>
      </c>
      <c r="D7" s="127">
        <v>1020</v>
      </c>
      <c r="E7" s="127">
        <v>1035</v>
      </c>
      <c r="F7" s="279">
        <f t="shared" si="0"/>
        <v>1.0147058823529411</v>
      </c>
      <c r="G7" s="245"/>
    </row>
    <row r="8" spans="1:7" s="248" customFormat="1" ht="28.5" customHeight="1">
      <c r="A8" s="147" t="s">
        <v>475</v>
      </c>
      <c r="B8" s="246" t="s">
        <v>718</v>
      </c>
      <c r="C8" s="159">
        <f>SUM(C3:C7)</f>
        <v>6880</v>
      </c>
      <c r="D8" s="159">
        <f>SUM(D3:D7)</f>
        <v>7710</v>
      </c>
      <c r="E8" s="159">
        <f>SUM(E3:E7)</f>
        <v>6847</v>
      </c>
      <c r="F8" s="279">
        <f t="shared" si="0"/>
        <v>0.8880674448767834</v>
      </c>
      <c r="G8" s="247"/>
    </row>
    <row r="9" spans="1:6" ht="28.5" customHeight="1">
      <c r="A9" s="45" t="s">
        <v>38</v>
      </c>
      <c r="B9" s="244" t="s">
        <v>251</v>
      </c>
      <c r="C9" s="127">
        <v>21</v>
      </c>
      <c r="D9" s="127">
        <v>21</v>
      </c>
      <c r="E9" s="127">
        <v>21</v>
      </c>
      <c r="F9" s="279">
        <f t="shared" si="0"/>
        <v>1</v>
      </c>
    </row>
    <row r="10" spans="1:6" ht="28.5" customHeight="1">
      <c r="A10" s="45" t="s">
        <v>40</v>
      </c>
      <c r="B10" s="244" t="s">
        <v>253</v>
      </c>
      <c r="C10" s="127">
        <v>100</v>
      </c>
      <c r="D10" s="127">
        <v>100</v>
      </c>
      <c r="E10" s="127">
        <v>94</v>
      </c>
      <c r="F10" s="279">
        <f t="shared" si="0"/>
        <v>0.94</v>
      </c>
    </row>
    <row r="11" spans="1:6" ht="28.5" customHeight="1">
      <c r="A11" s="45" t="s">
        <v>476</v>
      </c>
      <c r="B11" s="244" t="s">
        <v>247</v>
      </c>
      <c r="C11" s="127">
        <v>1200</v>
      </c>
      <c r="D11" s="127">
        <v>1100</v>
      </c>
      <c r="E11" s="127">
        <v>1115</v>
      </c>
      <c r="F11" s="279">
        <f t="shared" si="0"/>
        <v>1.0136363636363637</v>
      </c>
    </row>
    <row r="12" spans="1:6" ht="28.5" customHeight="1">
      <c r="A12" s="45" t="s">
        <v>478</v>
      </c>
      <c r="B12" s="244" t="s">
        <v>248</v>
      </c>
      <c r="C12" s="127">
        <v>1200</v>
      </c>
      <c r="D12" s="127">
        <v>1850</v>
      </c>
      <c r="E12" s="127">
        <v>1833</v>
      </c>
      <c r="F12" s="279">
        <f t="shared" si="0"/>
        <v>0.9908108108108108</v>
      </c>
    </row>
    <row r="13" spans="1:6" ht="28.5" customHeight="1">
      <c r="A13" s="45" t="s">
        <v>480</v>
      </c>
      <c r="B13" s="244" t="s">
        <v>520</v>
      </c>
      <c r="C13" s="127">
        <v>200</v>
      </c>
      <c r="D13" s="127">
        <v>200</v>
      </c>
      <c r="E13" s="127">
        <v>200</v>
      </c>
      <c r="F13" s="279">
        <f t="shared" si="0"/>
        <v>1</v>
      </c>
    </row>
    <row r="14" spans="1:6" ht="28.5" customHeight="1">
      <c r="A14" s="45" t="s">
        <v>481</v>
      </c>
      <c r="B14" s="244" t="s">
        <v>625</v>
      </c>
      <c r="C14" s="127">
        <v>850</v>
      </c>
      <c r="D14" s="127">
        <v>1145</v>
      </c>
      <c r="E14" s="127">
        <v>1123</v>
      </c>
      <c r="F14" s="279">
        <f t="shared" si="0"/>
        <v>0.9807860262008734</v>
      </c>
    </row>
    <row r="15" spans="1:6" ht="28.5" customHeight="1">
      <c r="A15" s="45" t="s">
        <v>36</v>
      </c>
      <c r="B15" s="244" t="s">
        <v>249</v>
      </c>
      <c r="C15" s="127">
        <v>600</v>
      </c>
      <c r="D15" s="127">
        <v>600</v>
      </c>
      <c r="E15" s="127">
        <v>570</v>
      </c>
      <c r="F15" s="279">
        <f t="shared" si="0"/>
        <v>0.95</v>
      </c>
    </row>
    <row r="16" spans="1:6" ht="28.5" customHeight="1">
      <c r="A16" s="45" t="s">
        <v>37</v>
      </c>
      <c r="B16" s="244" t="s">
        <v>250</v>
      </c>
      <c r="C16" s="127">
        <v>300</v>
      </c>
      <c r="D16" s="127">
        <v>350</v>
      </c>
      <c r="E16" s="127">
        <v>350</v>
      </c>
      <c r="F16" s="279">
        <f t="shared" si="0"/>
        <v>1</v>
      </c>
    </row>
    <row r="17" spans="1:6" ht="28.5" customHeight="1">
      <c r="A17" s="45" t="s">
        <v>39</v>
      </c>
      <c r="B17" s="244" t="s">
        <v>252</v>
      </c>
      <c r="C17" s="127">
        <v>150</v>
      </c>
      <c r="D17" s="127"/>
      <c r="E17" s="127"/>
      <c r="F17" s="279">
        <f t="shared" si="0"/>
        <v>0</v>
      </c>
    </row>
    <row r="18" spans="1:6" ht="28.5" customHeight="1">
      <c r="A18" s="45" t="s">
        <v>41</v>
      </c>
      <c r="B18" s="244" t="s">
        <v>15</v>
      </c>
      <c r="C18" s="127">
        <v>5000</v>
      </c>
      <c r="D18" s="127">
        <v>5000</v>
      </c>
      <c r="E18" s="127">
        <v>3579</v>
      </c>
      <c r="F18" s="279">
        <f t="shared" si="0"/>
        <v>0.7158</v>
      </c>
    </row>
    <row r="19" spans="1:6" ht="28.5" customHeight="1">
      <c r="A19" s="45" t="s">
        <v>42</v>
      </c>
      <c r="B19" s="244" t="s">
        <v>719</v>
      </c>
      <c r="C19" s="127">
        <v>150</v>
      </c>
      <c r="D19" s="127">
        <v>150</v>
      </c>
      <c r="E19" s="127"/>
      <c r="F19" s="279">
        <f t="shared" si="0"/>
        <v>0</v>
      </c>
    </row>
    <row r="20" spans="1:6" s="248" customFormat="1" ht="28.5" customHeight="1">
      <c r="A20" s="147" t="s">
        <v>43</v>
      </c>
      <c r="B20" s="246" t="s">
        <v>720</v>
      </c>
      <c r="C20" s="159">
        <f>SUM(C9:C19)</f>
        <v>9771</v>
      </c>
      <c r="D20" s="159">
        <f>SUM(D9:D19)</f>
        <v>10516</v>
      </c>
      <c r="E20" s="159">
        <f>SUM(E9:E19)</f>
        <v>8885</v>
      </c>
      <c r="F20" s="279">
        <f t="shared" si="0"/>
        <v>0.8449030049448459</v>
      </c>
    </row>
    <row r="21" spans="1:6" s="24" customFormat="1" ht="28.5" customHeight="1">
      <c r="A21" s="18" t="s">
        <v>44</v>
      </c>
      <c r="B21" s="236" t="s">
        <v>242</v>
      </c>
      <c r="C21" s="249">
        <f>C8+C20</f>
        <v>16651</v>
      </c>
      <c r="D21" s="249">
        <f>D8+D20</f>
        <v>18226</v>
      </c>
      <c r="E21" s="249">
        <f>E8+E20</f>
        <v>15732</v>
      </c>
      <c r="F21" s="279">
        <f t="shared" si="0"/>
        <v>0.8631625150883353</v>
      </c>
    </row>
    <row r="22" spans="1:6" ht="28.5" customHeight="1">
      <c r="A22" s="45" t="s">
        <v>45</v>
      </c>
      <c r="B22" s="14" t="s">
        <v>721</v>
      </c>
      <c r="C22" s="127">
        <v>450</v>
      </c>
      <c r="D22" s="127">
        <v>25</v>
      </c>
      <c r="E22" s="127">
        <v>49</v>
      </c>
      <c r="F22" s="279">
        <f t="shared" si="0"/>
        <v>1.96</v>
      </c>
    </row>
    <row r="23" spans="1:6" ht="28.5" customHeight="1">
      <c r="A23" s="45" t="s">
        <v>46</v>
      </c>
      <c r="B23" s="1" t="s">
        <v>14</v>
      </c>
      <c r="C23" s="138">
        <f>SUM(C21:C22)</f>
        <v>17101</v>
      </c>
      <c r="D23" s="138">
        <f>SUM(D21:D22)</f>
        <v>18251</v>
      </c>
      <c r="E23" s="138">
        <f>SUM(E21:E22)</f>
        <v>15781</v>
      </c>
      <c r="F23" s="279">
        <f t="shared" si="0"/>
        <v>0.8646649498657608</v>
      </c>
    </row>
    <row r="24" spans="1:6" ht="28.5" customHeight="1">
      <c r="A24" s="45" t="s">
        <v>47</v>
      </c>
      <c r="B24" s="1" t="s">
        <v>722</v>
      </c>
      <c r="C24" s="127">
        <v>500</v>
      </c>
      <c r="D24" s="127">
        <v>500</v>
      </c>
      <c r="E24" s="127">
        <v>67</v>
      </c>
      <c r="F24" s="279">
        <f t="shared" si="0"/>
        <v>0.134</v>
      </c>
    </row>
    <row r="25" spans="1:6" ht="28.5" customHeight="1">
      <c r="A25" s="45" t="s">
        <v>48</v>
      </c>
      <c r="B25" s="1" t="s">
        <v>723</v>
      </c>
      <c r="C25" s="127">
        <f>SUM(C23:C24)</f>
        <v>17601</v>
      </c>
      <c r="D25" s="138">
        <f>SUM(D23:D24)</f>
        <v>18751</v>
      </c>
      <c r="E25" s="138">
        <f>SUM(E23:E24)</f>
        <v>15848</v>
      </c>
      <c r="F25" s="279">
        <f t="shared" si="0"/>
        <v>0.8451815903151831</v>
      </c>
    </row>
    <row r="26" spans="3:6" ht="15.75">
      <c r="C26" s="250"/>
      <c r="F26" s="250"/>
    </row>
  </sheetData>
  <sheetProtection/>
  <printOptions/>
  <pageMargins left="0.3937007874015748" right="0.3937007874015748" top="1.3779527559055118" bottom="0.1968503937007874" header="0.5118110236220472" footer="0.5118110236220472"/>
  <pageSetup horizontalDpi="360" verticalDpi="360" orientation="portrait" paperSize="9" r:id="rId1"/>
  <headerFooter alignWithMargins="0">
    <oddHeader>&amp;C&amp;"Times New Roman,Normál"&amp;12 &amp;R&amp;"Times New Roman,Normál"10. melléklet a 7/2013. (IV.18.) önkormányzati rendelethez
Az önkormányzat 2012. évi szociális kiadásai
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I21" sqref="I21"/>
    </sheetView>
  </sheetViews>
  <sheetFormatPr defaultColWidth="9.140625" defaultRowHeight="27.75" customHeight="1"/>
  <cols>
    <col min="1" max="1" width="5.8515625" style="253" customWidth="1"/>
    <col min="2" max="2" width="41.7109375" style="7" customWidth="1"/>
    <col min="3" max="5" width="12.28125" style="268" customWidth="1"/>
    <col min="6" max="6" width="11.00390625" style="268" customWidth="1"/>
    <col min="7" max="7" width="13.28125" style="268" customWidth="1"/>
    <col min="8" max="8" width="11.8515625" style="268" customWidth="1"/>
    <col min="9" max="9" width="14.8515625" style="7" customWidth="1"/>
    <col min="10" max="16384" width="9.140625" style="7" customWidth="1"/>
  </cols>
  <sheetData>
    <row r="1" spans="1:8" s="253" customFormat="1" ht="17.25" customHeight="1">
      <c r="A1" s="185"/>
      <c r="B1" s="185" t="s">
        <v>593</v>
      </c>
      <c r="C1" s="251" t="s">
        <v>594</v>
      </c>
      <c r="D1" s="251" t="s">
        <v>595</v>
      </c>
      <c r="E1" s="251" t="s">
        <v>596</v>
      </c>
      <c r="F1" s="251" t="s">
        <v>603</v>
      </c>
      <c r="G1" s="252"/>
      <c r="H1" s="252"/>
    </row>
    <row r="2" spans="1:22" s="21" customFormat="1" ht="45.75" customHeight="1">
      <c r="A2" s="254" t="s">
        <v>468</v>
      </c>
      <c r="B2" s="17" t="s">
        <v>217</v>
      </c>
      <c r="C2" s="23" t="s">
        <v>647</v>
      </c>
      <c r="D2" s="23" t="s">
        <v>632</v>
      </c>
      <c r="E2" s="23" t="s">
        <v>628</v>
      </c>
      <c r="F2" s="23" t="s">
        <v>646</v>
      </c>
      <c r="G2" s="255"/>
      <c r="H2" s="256"/>
      <c r="I2" s="19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36" customFormat="1" ht="19.5" customHeight="1">
      <c r="A3" s="254" t="s">
        <v>469</v>
      </c>
      <c r="B3" s="96" t="s">
        <v>562</v>
      </c>
      <c r="C3" s="47">
        <v>990</v>
      </c>
      <c r="D3" s="47">
        <v>990</v>
      </c>
      <c r="E3" s="47">
        <v>294</v>
      </c>
      <c r="F3" s="272">
        <f>IF(ISERROR(E3/D3),0,E3/D3)</f>
        <v>0.296969696969697</v>
      </c>
      <c r="G3" s="257"/>
      <c r="H3" s="257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</row>
    <row r="4" spans="1:22" s="36" customFormat="1" ht="19.5" customHeight="1">
      <c r="A4" s="254" t="s">
        <v>470</v>
      </c>
      <c r="B4" s="96" t="s">
        <v>724</v>
      </c>
      <c r="C4" s="47">
        <v>21590</v>
      </c>
      <c r="D4" s="47">
        <v>16500</v>
      </c>
      <c r="E4" s="47">
        <v>16438</v>
      </c>
      <c r="F4" s="272">
        <f aca="true" t="shared" si="0" ref="F4:F38">IF(ISERROR(E4/D4),0,E4/D4)</f>
        <v>0.9962424242424243</v>
      </c>
      <c r="G4" s="257"/>
      <c r="H4" s="257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2" s="36" customFormat="1" ht="19.5" customHeight="1">
      <c r="A5" s="254" t="s">
        <v>472</v>
      </c>
      <c r="B5" s="96" t="s">
        <v>725</v>
      </c>
      <c r="C5" s="47">
        <v>5900</v>
      </c>
      <c r="D5" s="47">
        <v>6050</v>
      </c>
      <c r="E5" s="47">
        <v>6048</v>
      </c>
      <c r="F5" s="272">
        <f t="shared" si="0"/>
        <v>0.9996694214876033</v>
      </c>
      <c r="G5" s="257"/>
      <c r="H5" s="257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</row>
    <row r="6" spans="1:22" s="36" customFormat="1" ht="19.5" customHeight="1">
      <c r="A6" s="254" t="s">
        <v>473</v>
      </c>
      <c r="B6" s="96" t="s">
        <v>711</v>
      </c>
      <c r="C6" s="47">
        <v>3100</v>
      </c>
      <c r="D6" s="47">
        <v>0</v>
      </c>
      <c r="E6" s="47"/>
      <c r="F6" s="272">
        <f t="shared" si="0"/>
        <v>0</v>
      </c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</row>
    <row r="7" spans="1:22" s="36" customFormat="1" ht="19.5" customHeight="1">
      <c r="A7" s="254" t="s">
        <v>474</v>
      </c>
      <c r="B7" s="96" t="s">
        <v>726</v>
      </c>
      <c r="C7" s="47">
        <v>1676</v>
      </c>
      <c r="D7" s="47">
        <v>1676</v>
      </c>
      <c r="E7" s="47">
        <v>1676</v>
      </c>
      <c r="F7" s="272">
        <f t="shared" si="0"/>
        <v>1</v>
      </c>
      <c r="G7" s="257"/>
      <c r="H7" s="257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</row>
    <row r="8" spans="1:22" s="36" customFormat="1" ht="19.5" customHeight="1">
      <c r="A8" s="254" t="s">
        <v>475</v>
      </c>
      <c r="B8" s="96" t="s">
        <v>727</v>
      </c>
      <c r="C8" s="47">
        <v>1600</v>
      </c>
      <c r="D8" s="47">
        <v>1600</v>
      </c>
      <c r="E8" s="47">
        <v>1600</v>
      </c>
      <c r="F8" s="272">
        <f t="shared" si="0"/>
        <v>1</v>
      </c>
      <c r="G8" s="257"/>
      <c r="H8" s="257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</row>
    <row r="9" spans="1:22" s="36" customFormat="1" ht="19.5" customHeight="1">
      <c r="A9" s="254" t="s">
        <v>476</v>
      </c>
      <c r="B9" s="96" t="s">
        <v>17</v>
      </c>
      <c r="C9" s="47">
        <v>638</v>
      </c>
      <c r="D9" s="47">
        <v>1032</v>
      </c>
      <c r="E9" s="47">
        <v>1152</v>
      </c>
      <c r="F9" s="272">
        <f t="shared" si="0"/>
        <v>1.1162790697674418</v>
      </c>
      <c r="G9" s="257"/>
      <c r="H9" s="257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</row>
    <row r="10" spans="1:22" s="36" customFormat="1" ht="19.5" customHeight="1">
      <c r="A10" s="254" t="s">
        <v>478</v>
      </c>
      <c r="B10" s="96" t="s">
        <v>728</v>
      </c>
      <c r="C10" s="47">
        <v>1420</v>
      </c>
      <c r="D10" s="47">
        <v>1420</v>
      </c>
      <c r="E10" s="47">
        <v>1257</v>
      </c>
      <c r="F10" s="272">
        <f t="shared" si="0"/>
        <v>0.8852112676056338</v>
      </c>
      <c r="G10" s="257"/>
      <c r="H10" s="257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</row>
    <row r="11" spans="1:22" s="36" customFormat="1" ht="19.5" customHeight="1">
      <c r="A11" s="254" t="s">
        <v>480</v>
      </c>
      <c r="B11" s="96" t="s">
        <v>729</v>
      </c>
      <c r="C11" s="47">
        <v>4963</v>
      </c>
      <c r="D11" s="47">
        <v>4963</v>
      </c>
      <c r="E11" s="47">
        <v>4963</v>
      </c>
      <c r="F11" s="272">
        <f t="shared" si="0"/>
        <v>1</v>
      </c>
      <c r="G11" s="257"/>
      <c r="H11" s="257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</row>
    <row r="12" spans="1:22" s="36" customFormat="1" ht="19.5" customHeight="1">
      <c r="A12" s="254" t="s">
        <v>481</v>
      </c>
      <c r="B12" s="96" t="s">
        <v>730</v>
      </c>
      <c r="C12" s="47">
        <v>3810</v>
      </c>
      <c r="D12" s="47">
        <v>28310</v>
      </c>
      <c r="E12" s="47">
        <v>5508</v>
      </c>
      <c r="F12" s="272">
        <f t="shared" si="0"/>
        <v>0.19456022606852702</v>
      </c>
      <c r="G12" s="257"/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</row>
    <row r="13" spans="1:22" s="36" customFormat="1" ht="19.5" customHeight="1">
      <c r="A13" s="254" t="s">
        <v>36</v>
      </c>
      <c r="B13" s="96" t="s">
        <v>731</v>
      </c>
      <c r="C13" s="47">
        <v>9208</v>
      </c>
      <c r="D13" s="47">
        <v>9208</v>
      </c>
      <c r="E13" s="47">
        <v>9144</v>
      </c>
      <c r="F13" s="272">
        <f t="shared" si="0"/>
        <v>0.9930495221546481</v>
      </c>
      <c r="G13" s="257"/>
      <c r="H13" s="257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</row>
    <row r="14" spans="1:22" s="36" customFormat="1" ht="19.5" customHeight="1">
      <c r="A14" s="254" t="s">
        <v>37</v>
      </c>
      <c r="B14" s="96" t="s">
        <v>732</v>
      </c>
      <c r="C14" s="47">
        <v>244</v>
      </c>
      <c r="D14" s="47">
        <v>244</v>
      </c>
      <c r="E14" s="47">
        <v>274</v>
      </c>
      <c r="F14" s="272">
        <f t="shared" si="0"/>
        <v>1.1229508196721312</v>
      </c>
      <c r="G14" s="257"/>
      <c r="H14" s="257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</row>
    <row r="15" spans="1:22" s="36" customFormat="1" ht="19.5" customHeight="1">
      <c r="A15" s="254" t="s">
        <v>37</v>
      </c>
      <c r="B15" s="96" t="s">
        <v>733</v>
      </c>
      <c r="C15" s="47">
        <v>2997</v>
      </c>
      <c r="D15" s="47">
        <v>2997</v>
      </c>
      <c r="E15" s="47">
        <v>205</v>
      </c>
      <c r="F15" s="272">
        <f t="shared" si="0"/>
        <v>0.06840173506840173</v>
      </c>
      <c r="G15" s="257"/>
      <c r="H15" s="257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</row>
    <row r="16" spans="1:22" s="36" customFormat="1" ht="19.5" customHeight="1">
      <c r="A16" s="254" t="s">
        <v>38</v>
      </c>
      <c r="B16" s="96" t="s">
        <v>734</v>
      </c>
      <c r="C16" s="47">
        <v>178</v>
      </c>
      <c r="D16" s="47">
        <v>578</v>
      </c>
      <c r="E16" s="47">
        <v>191</v>
      </c>
      <c r="F16" s="272">
        <f t="shared" si="0"/>
        <v>0.3304498269896194</v>
      </c>
      <c r="G16" s="257"/>
      <c r="H16" s="257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</row>
    <row r="17" spans="1:22" s="36" customFormat="1" ht="19.5" customHeight="1">
      <c r="A17" s="254" t="s">
        <v>40</v>
      </c>
      <c r="B17" s="96" t="s">
        <v>735</v>
      </c>
      <c r="C17" s="47">
        <v>5080</v>
      </c>
      <c r="D17" s="47">
        <v>9465</v>
      </c>
      <c r="E17" s="47">
        <v>9465</v>
      </c>
      <c r="F17" s="272">
        <f t="shared" si="0"/>
        <v>1</v>
      </c>
      <c r="G17" s="257"/>
      <c r="H17" s="257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</row>
    <row r="18" spans="1:22" s="36" customFormat="1" ht="19.5" customHeight="1">
      <c r="A18" s="254" t="s">
        <v>42</v>
      </c>
      <c r="B18" s="96" t="s">
        <v>736</v>
      </c>
      <c r="C18" s="47">
        <v>2920</v>
      </c>
      <c r="D18" s="47">
        <v>2920</v>
      </c>
      <c r="E18" s="47"/>
      <c r="F18" s="272">
        <f t="shared" si="0"/>
        <v>0</v>
      </c>
      <c r="G18" s="257"/>
      <c r="H18" s="257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</row>
    <row r="19" spans="1:22" s="36" customFormat="1" ht="19.5" customHeight="1">
      <c r="A19" s="254" t="s">
        <v>43</v>
      </c>
      <c r="B19" s="96" t="s">
        <v>737</v>
      </c>
      <c r="C19" s="47">
        <v>1270</v>
      </c>
      <c r="D19" s="47">
        <v>0</v>
      </c>
      <c r="E19" s="47"/>
      <c r="F19" s="272">
        <f t="shared" si="0"/>
        <v>0</v>
      </c>
      <c r="G19" s="257"/>
      <c r="H19" s="257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</row>
    <row r="20" spans="1:22" s="36" customFormat="1" ht="19.5" customHeight="1">
      <c r="A20" s="254" t="s">
        <v>45</v>
      </c>
      <c r="B20" s="96" t="s">
        <v>738</v>
      </c>
      <c r="C20" s="47">
        <v>318</v>
      </c>
      <c r="D20" s="47">
        <v>0</v>
      </c>
      <c r="E20" s="47"/>
      <c r="F20" s="272">
        <f t="shared" si="0"/>
        <v>0</v>
      </c>
      <c r="G20" s="257"/>
      <c r="H20" s="257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</row>
    <row r="21" spans="1:22" s="36" customFormat="1" ht="19.5" customHeight="1">
      <c r="A21" s="254" t="s">
        <v>46</v>
      </c>
      <c r="B21" s="96" t="s">
        <v>739</v>
      </c>
      <c r="C21" s="47"/>
      <c r="D21" s="47">
        <v>6347</v>
      </c>
      <c r="E21" s="47">
        <v>6347</v>
      </c>
      <c r="F21" s="272">
        <f t="shared" si="0"/>
        <v>1</v>
      </c>
      <c r="G21" s="257"/>
      <c r="H21" s="257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</row>
    <row r="22" spans="1:22" s="36" customFormat="1" ht="19.5" customHeight="1">
      <c r="A22" s="254" t="s">
        <v>47</v>
      </c>
      <c r="B22" s="259" t="s">
        <v>740</v>
      </c>
      <c r="C22" s="47"/>
      <c r="D22" s="47">
        <v>2150</v>
      </c>
      <c r="E22" s="47">
        <v>2133</v>
      </c>
      <c r="F22" s="272">
        <f t="shared" si="0"/>
        <v>0.9920930232558139</v>
      </c>
      <c r="G22" s="257"/>
      <c r="H22" s="257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</row>
    <row r="23" spans="1:22" s="36" customFormat="1" ht="19.5" customHeight="1">
      <c r="A23" s="254" t="s">
        <v>48</v>
      </c>
      <c r="B23" s="260" t="s">
        <v>741</v>
      </c>
      <c r="C23" s="47"/>
      <c r="D23" s="47">
        <v>1740</v>
      </c>
      <c r="E23" s="47">
        <v>1739</v>
      </c>
      <c r="F23" s="272">
        <f t="shared" si="0"/>
        <v>0.9994252873563219</v>
      </c>
      <c r="G23" s="257"/>
      <c r="H23" s="257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</row>
    <row r="24" spans="1:22" s="36" customFormat="1" ht="19.5" customHeight="1">
      <c r="A24" s="254" t="s">
        <v>49</v>
      </c>
      <c r="B24" s="96" t="s">
        <v>742</v>
      </c>
      <c r="C24" s="47"/>
      <c r="D24" s="47">
        <v>1100</v>
      </c>
      <c r="E24" s="47">
        <v>754</v>
      </c>
      <c r="F24" s="272">
        <f t="shared" si="0"/>
        <v>0.6854545454545454</v>
      </c>
      <c r="G24" s="257"/>
      <c r="H24" s="257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</row>
    <row r="25" spans="1:22" s="36" customFormat="1" ht="19.5" customHeight="1">
      <c r="A25" s="254" t="s">
        <v>50</v>
      </c>
      <c r="B25" s="96" t="s">
        <v>743</v>
      </c>
      <c r="C25" s="47"/>
      <c r="D25" s="47">
        <v>850</v>
      </c>
      <c r="E25" s="47">
        <v>191</v>
      </c>
      <c r="F25" s="272">
        <f t="shared" si="0"/>
        <v>0.22470588235294117</v>
      </c>
      <c r="G25" s="257"/>
      <c r="H25" s="257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</row>
    <row r="26" spans="1:22" s="36" customFormat="1" ht="19.5" customHeight="1">
      <c r="A26" s="254" t="s">
        <v>51</v>
      </c>
      <c r="B26" s="96" t="s">
        <v>744</v>
      </c>
      <c r="C26" s="47"/>
      <c r="D26" s="47">
        <v>222</v>
      </c>
      <c r="E26" s="47">
        <v>221</v>
      </c>
      <c r="F26" s="272">
        <f t="shared" si="0"/>
        <v>0.9954954954954955</v>
      </c>
      <c r="G26" s="257"/>
      <c r="H26" s="257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</row>
    <row r="27" spans="1:22" s="36" customFormat="1" ht="19.5" customHeight="1">
      <c r="A27" s="254" t="s">
        <v>52</v>
      </c>
      <c r="B27" s="96" t="s">
        <v>745</v>
      </c>
      <c r="C27" s="47"/>
      <c r="D27" s="47">
        <v>436</v>
      </c>
      <c r="E27" s="47">
        <v>436</v>
      </c>
      <c r="F27" s="272">
        <f t="shared" si="0"/>
        <v>1</v>
      </c>
      <c r="G27" s="257"/>
      <c r="H27" s="257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</row>
    <row r="28" spans="1:22" s="36" customFormat="1" ht="19.5" customHeight="1">
      <c r="A28" s="254" t="s">
        <v>53</v>
      </c>
      <c r="B28" s="96" t="s">
        <v>584</v>
      </c>
      <c r="C28" s="47"/>
      <c r="D28" s="47">
        <v>906</v>
      </c>
      <c r="E28" s="47">
        <v>906</v>
      </c>
      <c r="F28" s="272">
        <f t="shared" si="0"/>
        <v>1</v>
      </c>
      <c r="G28" s="257"/>
      <c r="H28" s="257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</row>
    <row r="29" spans="1:22" s="36" customFormat="1" ht="19.5" customHeight="1">
      <c r="A29" s="254" t="s">
        <v>54</v>
      </c>
      <c r="B29" s="96" t="s">
        <v>746</v>
      </c>
      <c r="C29" s="47"/>
      <c r="D29" s="47">
        <v>1055</v>
      </c>
      <c r="E29" s="47"/>
      <c r="F29" s="272">
        <f t="shared" si="0"/>
        <v>0</v>
      </c>
      <c r="G29" s="257"/>
      <c r="H29" s="257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</row>
    <row r="30" spans="1:22" s="36" customFormat="1" ht="19.5" customHeight="1">
      <c r="A30" s="254" t="s">
        <v>55</v>
      </c>
      <c r="B30" s="96" t="s">
        <v>747</v>
      </c>
      <c r="C30" s="47"/>
      <c r="D30" s="47">
        <v>1135</v>
      </c>
      <c r="E30" s="47">
        <v>585</v>
      </c>
      <c r="F30" s="272">
        <f t="shared" si="0"/>
        <v>0.5154185022026432</v>
      </c>
      <c r="G30" s="257"/>
      <c r="H30" s="257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</row>
    <row r="31" spans="1:22" s="36" customFormat="1" ht="19.5" customHeight="1">
      <c r="A31" s="254" t="s">
        <v>56</v>
      </c>
      <c r="B31" s="96" t="s">
        <v>748</v>
      </c>
      <c r="C31" s="47"/>
      <c r="D31" s="47">
        <v>1439</v>
      </c>
      <c r="E31" s="47"/>
      <c r="F31" s="272">
        <f t="shared" si="0"/>
        <v>0</v>
      </c>
      <c r="G31" s="257"/>
      <c r="H31" s="257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</row>
    <row r="32" spans="1:22" s="36" customFormat="1" ht="19.5" customHeight="1">
      <c r="A32" s="254" t="s">
        <v>57</v>
      </c>
      <c r="B32" s="96" t="s">
        <v>749</v>
      </c>
      <c r="C32" s="47"/>
      <c r="D32" s="47">
        <v>500</v>
      </c>
      <c r="E32" s="47">
        <v>500</v>
      </c>
      <c r="F32" s="272">
        <f t="shared" si="0"/>
        <v>1</v>
      </c>
      <c r="G32" s="257"/>
      <c r="H32" s="257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</row>
    <row r="33" spans="1:22" s="219" customFormat="1" ht="19.5" customHeight="1">
      <c r="A33" s="254" t="s">
        <v>58</v>
      </c>
      <c r="B33" s="261" t="s">
        <v>455</v>
      </c>
      <c r="C33" s="262">
        <f>SUM(C3:C31)</f>
        <v>67902</v>
      </c>
      <c r="D33" s="262">
        <f>SUM(D3:D32)</f>
        <v>105833</v>
      </c>
      <c r="E33" s="262">
        <f>SUM(E3:E32)</f>
        <v>72027</v>
      </c>
      <c r="F33" s="272">
        <f t="shared" si="0"/>
        <v>0.6805722222747158</v>
      </c>
      <c r="G33" s="263"/>
      <c r="H33" s="263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</row>
    <row r="34" spans="1:8" s="36" customFormat="1" ht="19.5" customHeight="1">
      <c r="A34" s="254" t="s">
        <v>59</v>
      </c>
      <c r="B34" s="96" t="s">
        <v>750</v>
      </c>
      <c r="C34" s="47"/>
      <c r="D34" s="47">
        <v>2000</v>
      </c>
      <c r="E34" s="47">
        <v>2015</v>
      </c>
      <c r="F34" s="272">
        <f t="shared" si="0"/>
        <v>1.0075</v>
      </c>
      <c r="G34" s="232"/>
      <c r="H34" s="232"/>
    </row>
    <row r="35" spans="1:8" s="219" customFormat="1" ht="19.5" customHeight="1">
      <c r="A35" s="254" t="s">
        <v>60</v>
      </c>
      <c r="B35" s="261" t="s">
        <v>456</v>
      </c>
      <c r="C35" s="262">
        <f>SUM(C34:C34)</f>
        <v>0</v>
      </c>
      <c r="D35" s="262">
        <f>SUM(D34:D34)</f>
        <v>2000</v>
      </c>
      <c r="E35" s="262">
        <f>SUM(E34:E34)</f>
        <v>2015</v>
      </c>
      <c r="F35" s="272">
        <f t="shared" si="0"/>
        <v>1.0075</v>
      </c>
      <c r="G35" s="265"/>
      <c r="H35" s="265"/>
    </row>
    <row r="36" spans="1:8" s="230" customFormat="1" ht="19.5" customHeight="1">
      <c r="A36" s="254" t="s">
        <v>61</v>
      </c>
      <c r="B36" s="266" t="s">
        <v>254</v>
      </c>
      <c r="C36" s="95">
        <f>C33+C35</f>
        <v>67902</v>
      </c>
      <c r="D36" s="95">
        <f>D33+D35</f>
        <v>107833</v>
      </c>
      <c r="E36" s="95">
        <f>E33+E35</f>
        <v>74042</v>
      </c>
      <c r="F36" s="272">
        <f t="shared" si="0"/>
        <v>0.6866358164940232</v>
      </c>
      <c r="G36" s="267"/>
      <c r="H36" s="267"/>
    </row>
    <row r="37" spans="1:22" s="36" customFormat="1" ht="19.5" customHeight="1">
      <c r="A37" s="254" t="s">
        <v>62</v>
      </c>
      <c r="B37" s="96" t="s">
        <v>751</v>
      </c>
      <c r="C37" s="47">
        <v>6000</v>
      </c>
      <c r="D37" s="47">
        <v>88139</v>
      </c>
      <c r="E37" s="47">
        <v>87043</v>
      </c>
      <c r="F37" s="272">
        <f t="shared" si="0"/>
        <v>0.9875650960414799</v>
      </c>
      <c r="G37" s="257">
        <v>2024</v>
      </c>
      <c r="H37" s="257">
        <v>1374</v>
      </c>
      <c r="I37" s="258">
        <v>340</v>
      </c>
      <c r="J37" s="258">
        <v>83305</v>
      </c>
      <c r="K37" s="257">
        <f>SUM(G37:J37)</f>
        <v>87043</v>
      </c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</row>
    <row r="38" spans="1:10" s="36" customFormat="1" ht="19.5" customHeight="1">
      <c r="A38" s="254" t="s">
        <v>63</v>
      </c>
      <c r="B38" s="96" t="s">
        <v>242</v>
      </c>
      <c r="C38" s="47">
        <f>SUM(C36:C37)</f>
        <v>73902</v>
      </c>
      <c r="D38" s="47">
        <f>SUM(D36:D37)</f>
        <v>195972</v>
      </c>
      <c r="E38" s="47">
        <f>SUM(E36:E37)</f>
        <v>161085</v>
      </c>
      <c r="F38" s="272">
        <f t="shared" si="0"/>
        <v>0.8219796705651827</v>
      </c>
      <c r="G38" s="232" t="s">
        <v>756</v>
      </c>
      <c r="H38" s="232" t="s">
        <v>661</v>
      </c>
      <c r="I38" s="36" t="s">
        <v>761</v>
      </c>
      <c r="J38" s="36" t="s">
        <v>762</v>
      </c>
    </row>
  </sheetData>
  <sheetProtection/>
  <printOptions/>
  <pageMargins left="0.3937007874015748" right="0.3937007874015748" top="0.7874015748031497" bottom="0.1968503937007874" header="0.31496062992125984" footer="0.5118110236220472"/>
  <pageSetup horizontalDpi="360" verticalDpi="360" orientation="portrait" paperSize="9" r:id="rId3"/>
  <headerFooter alignWithMargins="0">
    <oddHeader>&amp;R&amp;"Times New Roman,Normál"11. melléklet a 7/2013. (IV.18.) önkormányzati rendelethez
Az önkormányzat 2012. évi fejlesztési kiadásai
ezer Ft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6.140625" style="12" customWidth="1"/>
    <col min="2" max="2" width="21.140625" style="12" customWidth="1"/>
    <col min="3" max="3" width="16.140625" style="12" customWidth="1"/>
    <col min="4" max="4" width="11.8515625" style="12" customWidth="1"/>
    <col min="5" max="5" width="12.8515625" style="12" customWidth="1"/>
    <col min="6" max="6" width="12.140625" style="12" customWidth="1"/>
    <col min="7" max="7" width="11.140625" style="12" customWidth="1"/>
    <col min="8" max="16384" width="9.140625" style="12" customWidth="1"/>
  </cols>
  <sheetData>
    <row r="1" spans="1:7" ht="15.75">
      <c r="A1" s="310" t="s">
        <v>826</v>
      </c>
      <c r="B1" s="311"/>
      <c r="C1" s="311"/>
      <c r="D1" s="311"/>
      <c r="E1" s="311"/>
      <c r="F1" s="311"/>
      <c r="G1" s="311"/>
    </row>
    <row r="2" spans="1:7" ht="15.75">
      <c r="A2" s="312" t="s">
        <v>18</v>
      </c>
      <c r="B2" s="311"/>
      <c r="C2" s="311"/>
      <c r="D2" s="311"/>
      <c r="E2" s="311"/>
      <c r="F2" s="311"/>
      <c r="G2" s="311"/>
    </row>
    <row r="5" spans="2:7" ht="15.75">
      <c r="B5" s="308"/>
      <c r="C5" s="309"/>
      <c r="D5" s="309"/>
      <c r="E5" s="309"/>
      <c r="F5" s="309"/>
      <c r="G5" s="309"/>
    </row>
    <row r="6" spans="2:7" ht="15.75">
      <c r="B6" s="15"/>
      <c r="C6" s="15"/>
      <c r="D6" s="15"/>
      <c r="E6" s="15"/>
      <c r="F6" s="15"/>
      <c r="G6" s="15"/>
    </row>
    <row r="7" spans="2:7" ht="15.75">
      <c r="B7" s="15"/>
      <c r="C7" s="15"/>
      <c r="D7" s="15"/>
      <c r="E7" s="15"/>
      <c r="F7" s="15"/>
      <c r="G7" s="15"/>
    </row>
    <row r="9" ht="15.75">
      <c r="G9" s="12" t="s">
        <v>559</v>
      </c>
    </row>
    <row r="10" spans="1:7" s="21" customFormat="1" ht="15.75">
      <c r="A10" s="17"/>
      <c r="B10" s="17" t="s">
        <v>614</v>
      </c>
      <c r="C10" s="17" t="s">
        <v>594</v>
      </c>
      <c r="D10" s="17" t="s">
        <v>595</v>
      </c>
      <c r="E10" s="17" t="s">
        <v>596</v>
      </c>
      <c r="F10" s="17" t="s">
        <v>603</v>
      </c>
      <c r="G10" s="17" t="s">
        <v>615</v>
      </c>
    </row>
    <row r="11" spans="1:7" s="9" customFormat="1" ht="69.75" customHeight="1">
      <c r="A11" s="18" t="s">
        <v>468</v>
      </c>
      <c r="B11" s="18" t="s">
        <v>217</v>
      </c>
      <c r="C11" s="18" t="s">
        <v>767</v>
      </c>
      <c r="D11" s="18" t="s">
        <v>768</v>
      </c>
      <c r="E11" s="18" t="s">
        <v>590</v>
      </c>
      <c r="F11" s="18" t="s">
        <v>591</v>
      </c>
      <c r="G11" s="18" t="s">
        <v>592</v>
      </c>
    </row>
    <row r="12" spans="1:7" ht="59.25" customHeight="1">
      <c r="A12" s="18" t="s">
        <v>469</v>
      </c>
      <c r="B12" s="14" t="s">
        <v>91</v>
      </c>
      <c r="C12" s="112">
        <v>16438</v>
      </c>
      <c r="D12" s="112">
        <v>25360</v>
      </c>
      <c r="E12" s="112"/>
      <c r="F12" s="112">
        <f>C12-D12-E12-G12</f>
        <v>-8922</v>
      </c>
      <c r="G12" s="112"/>
    </row>
    <row r="13" spans="1:7" ht="50.25" customHeight="1">
      <c r="A13" s="18" t="s">
        <v>470</v>
      </c>
      <c r="B13" s="14" t="s">
        <v>769</v>
      </c>
      <c r="C13" s="112">
        <v>4963</v>
      </c>
      <c r="D13" s="112">
        <v>5349</v>
      </c>
      <c r="E13" s="112"/>
      <c r="F13" s="112">
        <f>C13-D13-E13-G13</f>
        <v>-386</v>
      </c>
      <c r="G13" s="112"/>
    </row>
  </sheetData>
  <sheetProtection/>
  <mergeCells count="3">
    <mergeCell ref="B5:G5"/>
    <mergeCell ref="A1:G1"/>
    <mergeCell ref="A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140625" style="294" customWidth="1"/>
    <col min="2" max="2" width="50.7109375" style="297" customWidth="1"/>
    <col min="3" max="3" width="14.28125" style="292" customWidth="1"/>
    <col min="4" max="4" width="16.140625" style="293" customWidth="1"/>
    <col min="5" max="5" width="14.28125" style="297" customWidth="1"/>
    <col min="6" max="6" width="18.140625" style="297" customWidth="1"/>
    <col min="7" max="7" width="12.7109375" style="297" customWidth="1"/>
    <col min="8" max="16384" width="9.140625" style="297" customWidth="1"/>
  </cols>
  <sheetData>
    <row r="1" spans="1:7" s="294" customFormat="1" ht="15">
      <c r="A1" s="281"/>
      <c r="B1" s="281" t="s">
        <v>614</v>
      </c>
      <c r="C1" s="280" t="s">
        <v>594</v>
      </c>
      <c r="D1" s="281" t="s">
        <v>595</v>
      </c>
      <c r="E1" s="281" t="s">
        <v>596</v>
      </c>
      <c r="F1" s="281" t="s">
        <v>597</v>
      </c>
      <c r="G1" s="281"/>
    </row>
    <row r="2" spans="1:7" s="294" customFormat="1" ht="28.5" customHeight="1">
      <c r="A2" s="281"/>
      <c r="B2" s="281"/>
      <c r="C2" s="313" t="s">
        <v>799</v>
      </c>
      <c r="D2" s="314"/>
      <c r="E2" s="315" t="s">
        <v>794</v>
      </c>
      <c r="F2" s="315"/>
      <c r="G2" s="281" t="s">
        <v>795</v>
      </c>
    </row>
    <row r="3" spans="1:7" s="302" customFormat="1" ht="30.75" customHeight="1">
      <c r="A3" s="281" t="s">
        <v>468</v>
      </c>
      <c r="B3" s="282" t="s">
        <v>240</v>
      </c>
      <c r="C3" s="283" t="s">
        <v>773</v>
      </c>
      <c r="D3" s="284" t="s">
        <v>774</v>
      </c>
      <c r="E3" s="283" t="s">
        <v>773</v>
      </c>
      <c r="F3" s="284" t="s">
        <v>774</v>
      </c>
      <c r="G3" s="284" t="s">
        <v>798</v>
      </c>
    </row>
    <row r="4" spans="1:7" ht="18.75" customHeight="1">
      <c r="A4" s="281" t="s">
        <v>469</v>
      </c>
      <c r="B4" s="296" t="s">
        <v>775</v>
      </c>
      <c r="C4" s="280">
        <v>2057</v>
      </c>
      <c r="D4" s="285">
        <v>8380218</v>
      </c>
      <c r="E4" s="301">
        <v>2057</v>
      </c>
      <c r="F4" s="301">
        <v>8380218</v>
      </c>
      <c r="G4" s="301">
        <f>F4-D4</f>
        <v>0</v>
      </c>
    </row>
    <row r="5" spans="1:7" ht="18.75" customHeight="1">
      <c r="A5" s="281" t="s">
        <v>470</v>
      </c>
      <c r="B5" s="296" t="s">
        <v>776</v>
      </c>
      <c r="C5" s="280">
        <v>165</v>
      </c>
      <c r="D5" s="285">
        <v>430980</v>
      </c>
      <c r="E5" s="301">
        <v>165</v>
      </c>
      <c r="F5" s="301">
        <v>430980</v>
      </c>
      <c r="G5" s="301">
        <f aca="true" t="shared" si="0" ref="G5:G24">F5-D5</f>
        <v>0</v>
      </c>
    </row>
    <row r="6" spans="1:7" ht="18.75" customHeight="1">
      <c r="A6" s="281" t="s">
        <v>472</v>
      </c>
      <c r="B6" s="296" t="s">
        <v>777</v>
      </c>
      <c r="C6" s="280">
        <v>20000000</v>
      </c>
      <c r="D6" s="285">
        <v>30000000</v>
      </c>
      <c r="E6" s="301">
        <v>21038851</v>
      </c>
      <c r="F6" s="301">
        <v>31558277</v>
      </c>
      <c r="G6" s="301">
        <f t="shared" si="0"/>
        <v>1558277</v>
      </c>
    </row>
    <row r="7" spans="1:7" ht="18.75" customHeight="1">
      <c r="A7" s="281" t="s">
        <v>473</v>
      </c>
      <c r="B7" s="296" t="s">
        <v>778</v>
      </c>
      <c r="C7" s="280"/>
      <c r="D7" s="285">
        <v>5225025</v>
      </c>
      <c r="E7" s="301"/>
      <c r="F7" s="301">
        <v>5225025</v>
      </c>
      <c r="G7" s="301">
        <f t="shared" si="0"/>
        <v>0</v>
      </c>
    </row>
    <row r="8" spans="1:7" ht="18.75" customHeight="1">
      <c r="A8" s="281" t="s">
        <v>474</v>
      </c>
      <c r="B8" s="296" t="s">
        <v>779</v>
      </c>
      <c r="C8" s="280">
        <v>69</v>
      </c>
      <c r="D8" s="286">
        <v>8773333</v>
      </c>
      <c r="E8" s="301">
        <v>69</v>
      </c>
      <c r="F8" s="301">
        <v>8773333</v>
      </c>
      <c r="G8" s="301">
        <f t="shared" si="0"/>
        <v>0</v>
      </c>
    </row>
    <row r="9" spans="1:7" ht="18.75" customHeight="1">
      <c r="A9" s="281" t="s">
        <v>475</v>
      </c>
      <c r="B9" s="296" t="s">
        <v>780</v>
      </c>
      <c r="C9" s="280">
        <v>75</v>
      </c>
      <c r="D9" s="286">
        <v>4778333</v>
      </c>
      <c r="E9" s="301">
        <v>75</v>
      </c>
      <c r="F9" s="301">
        <v>4778333</v>
      </c>
      <c r="G9" s="301">
        <f t="shared" si="0"/>
        <v>0</v>
      </c>
    </row>
    <row r="10" spans="1:7" ht="18.75" customHeight="1">
      <c r="A10" s="281" t="s">
        <v>478</v>
      </c>
      <c r="B10" s="296" t="s">
        <v>781</v>
      </c>
      <c r="C10" s="280">
        <v>56</v>
      </c>
      <c r="D10" s="286">
        <v>5170000</v>
      </c>
      <c r="E10" s="301">
        <v>56</v>
      </c>
      <c r="F10" s="301">
        <v>5170000</v>
      </c>
      <c r="G10" s="301">
        <f t="shared" si="0"/>
        <v>0</v>
      </c>
    </row>
    <row r="11" spans="1:7" ht="18.75" customHeight="1">
      <c r="A11" s="281" t="s">
        <v>480</v>
      </c>
      <c r="B11" s="296" t="s">
        <v>782</v>
      </c>
      <c r="C11" s="287">
        <v>48</v>
      </c>
      <c r="D11" s="286">
        <v>5483333</v>
      </c>
      <c r="E11" s="301">
        <v>48</v>
      </c>
      <c r="F11" s="301">
        <v>5483333</v>
      </c>
      <c r="G11" s="301">
        <f t="shared" si="0"/>
        <v>0</v>
      </c>
    </row>
    <row r="12" spans="1:7" ht="18.75" customHeight="1">
      <c r="A12" s="281" t="s">
        <v>38</v>
      </c>
      <c r="B12" s="296" t="s">
        <v>783</v>
      </c>
      <c r="C12" s="280">
        <v>50</v>
      </c>
      <c r="D12" s="285">
        <v>783333</v>
      </c>
      <c r="E12" s="301">
        <v>50</v>
      </c>
      <c r="F12" s="301">
        <v>783333</v>
      </c>
      <c r="G12" s="301">
        <f t="shared" si="0"/>
        <v>0</v>
      </c>
    </row>
    <row r="13" spans="1:7" ht="18.75" customHeight="1">
      <c r="A13" s="281" t="s">
        <v>40</v>
      </c>
      <c r="B13" s="296" t="s">
        <v>784</v>
      </c>
      <c r="C13" s="280">
        <v>3</v>
      </c>
      <c r="D13" s="285">
        <v>462933</v>
      </c>
      <c r="E13" s="301">
        <v>2</v>
      </c>
      <c r="F13" s="301">
        <v>343466</v>
      </c>
      <c r="G13" s="301">
        <f t="shared" si="0"/>
        <v>-119467</v>
      </c>
    </row>
    <row r="14" spans="1:7" ht="18.75" customHeight="1">
      <c r="A14" s="281" t="s">
        <v>42</v>
      </c>
      <c r="B14" s="295" t="s">
        <v>785</v>
      </c>
      <c r="C14" s="288"/>
      <c r="D14" s="289">
        <f>SUM(D4:D13)</f>
        <v>69487488</v>
      </c>
      <c r="E14" s="289"/>
      <c r="F14" s="289">
        <f>SUM(F4:F13)</f>
        <v>70926298</v>
      </c>
      <c r="G14" s="301"/>
    </row>
    <row r="15" spans="1:7" ht="18.75" customHeight="1">
      <c r="A15" s="281" t="s">
        <v>43</v>
      </c>
      <c r="B15" s="296" t="s">
        <v>786</v>
      </c>
      <c r="C15" s="280">
        <v>18</v>
      </c>
      <c r="D15" s="285">
        <v>75600</v>
      </c>
      <c r="E15" s="301">
        <v>18</v>
      </c>
      <c r="F15" s="301">
        <v>71400</v>
      </c>
      <c r="G15" s="301">
        <f t="shared" si="0"/>
        <v>-4200</v>
      </c>
    </row>
    <row r="16" spans="1:7" ht="18.75" customHeight="1">
      <c r="A16" s="281" t="s">
        <v>44</v>
      </c>
      <c r="B16" s="296" t="s">
        <v>787</v>
      </c>
      <c r="C16" s="280">
        <v>6</v>
      </c>
      <c r="D16" s="285">
        <v>12600</v>
      </c>
      <c r="E16" s="301">
        <v>6</v>
      </c>
      <c r="F16" s="301">
        <v>12600</v>
      </c>
      <c r="G16" s="301">
        <f t="shared" si="0"/>
        <v>0</v>
      </c>
    </row>
    <row r="17" spans="1:7" ht="18.75" customHeight="1">
      <c r="A17" s="281" t="s">
        <v>45</v>
      </c>
      <c r="B17" s="296" t="s">
        <v>788</v>
      </c>
      <c r="C17" s="280">
        <v>8</v>
      </c>
      <c r="D17" s="285">
        <v>138667</v>
      </c>
      <c r="E17" s="301">
        <v>8</v>
      </c>
      <c r="F17" s="301">
        <v>138667</v>
      </c>
      <c r="G17" s="301">
        <f t="shared" si="0"/>
        <v>0</v>
      </c>
    </row>
    <row r="18" spans="1:7" ht="18.75" customHeight="1">
      <c r="A18" s="281" t="s">
        <v>48</v>
      </c>
      <c r="B18" s="298" t="s">
        <v>796</v>
      </c>
      <c r="C18" s="280">
        <v>24</v>
      </c>
      <c r="D18" s="286">
        <v>1632000</v>
      </c>
      <c r="E18" s="301">
        <v>22</v>
      </c>
      <c r="F18" s="301">
        <v>1496000</v>
      </c>
      <c r="G18" s="301">
        <f t="shared" si="0"/>
        <v>-136000</v>
      </c>
    </row>
    <row r="19" spans="1:7" ht="18.75" customHeight="1">
      <c r="A19" s="281" t="s">
        <v>49</v>
      </c>
      <c r="B19" s="298" t="s">
        <v>797</v>
      </c>
      <c r="C19" s="280">
        <v>25</v>
      </c>
      <c r="D19" s="286">
        <v>1700000</v>
      </c>
      <c r="E19" s="301">
        <v>20</v>
      </c>
      <c r="F19" s="301">
        <v>1360000</v>
      </c>
      <c r="G19" s="301">
        <f t="shared" si="0"/>
        <v>-340000</v>
      </c>
    </row>
    <row r="20" spans="1:7" ht="18.75" customHeight="1">
      <c r="A20" s="281" t="s">
        <v>51</v>
      </c>
      <c r="B20" s="296" t="s">
        <v>789</v>
      </c>
      <c r="C20" s="280">
        <v>104</v>
      </c>
      <c r="D20" s="285">
        <v>121333</v>
      </c>
      <c r="E20" s="301"/>
      <c r="F20" s="301"/>
      <c r="G20" s="301">
        <f t="shared" si="0"/>
        <v>-121333</v>
      </c>
    </row>
    <row r="21" spans="1:7" ht="18.75" customHeight="1">
      <c r="A21" s="281" t="s">
        <v>53</v>
      </c>
      <c r="B21" s="295" t="s">
        <v>790</v>
      </c>
      <c r="C21" s="280"/>
      <c r="D21" s="289">
        <f>SUM(D15:D20)</f>
        <v>3680200</v>
      </c>
      <c r="E21" s="289"/>
      <c r="F21" s="289">
        <f>SUM(F15:F20)</f>
        <v>3078667</v>
      </c>
      <c r="G21" s="301"/>
    </row>
    <row r="22" spans="1:7" ht="18.75" customHeight="1">
      <c r="A22" s="281" t="s">
        <v>54</v>
      </c>
      <c r="B22" s="296" t="s">
        <v>523</v>
      </c>
      <c r="C22" s="280"/>
      <c r="D22" s="285">
        <v>36028240</v>
      </c>
      <c r="E22" s="301"/>
      <c r="F22" s="301">
        <v>36028240</v>
      </c>
      <c r="G22" s="301">
        <f t="shared" si="0"/>
        <v>0</v>
      </c>
    </row>
    <row r="23" spans="1:7" ht="18.75" customHeight="1">
      <c r="A23" s="281" t="s">
        <v>55</v>
      </c>
      <c r="B23" s="296" t="s">
        <v>791</v>
      </c>
      <c r="C23" s="280"/>
      <c r="D23" s="285">
        <v>16712448</v>
      </c>
      <c r="E23" s="301"/>
      <c r="F23" s="301">
        <v>16712448</v>
      </c>
      <c r="G23" s="301">
        <f t="shared" si="0"/>
        <v>0</v>
      </c>
    </row>
    <row r="24" spans="1:7" ht="18.75" customHeight="1">
      <c r="A24" s="281" t="s">
        <v>56</v>
      </c>
      <c r="B24" s="296" t="s">
        <v>792</v>
      </c>
      <c r="C24" s="280"/>
      <c r="D24" s="285">
        <f>SUM(D22:D23)</f>
        <v>52740688</v>
      </c>
      <c r="E24" s="301"/>
      <c r="F24" s="301">
        <f>SUM(F22:F23)</f>
        <v>52740688</v>
      </c>
      <c r="G24" s="301">
        <f t="shared" si="0"/>
        <v>0</v>
      </c>
    </row>
    <row r="25" spans="1:7" s="300" customFormat="1" ht="18.75" customHeight="1">
      <c r="A25" s="281" t="s">
        <v>57</v>
      </c>
      <c r="B25" s="299" t="s">
        <v>793</v>
      </c>
      <c r="C25" s="290"/>
      <c r="D25" s="291">
        <f>D14+D29+D24</f>
        <v>122228176</v>
      </c>
      <c r="E25" s="291"/>
      <c r="F25" s="291">
        <f>F14+F29+F24</f>
        <v>123666986</v>
      </c>
      <c r="G25" s="301">
        <f>SUM(G4:G24)</f>
        <v>837277</v>
      </c>
    </row>
  </sheetData>
  <sheetProtection/>
  <mergeCells count="2">
    <mergeCell ref="C2:D2"/>
    <mergeCell ref="E2:F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&amp;CAz önkormányzat normatíva elszámolása&amp;R13. melléklet a 7/2013. (IV.18.)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H46" sqref="H46"/>
    </sheetView>
  </sheetViews>
  <sheetFormatPr defaultColWidth="19.00390625" defaultRowHeight="12.75"/>
  <cols>
    <col min="1" max="1" width="5.57421875" style="40" customWidth="1"/>
    <col min="2" max="2" width="31.8515625" style="40" customWidth="1"/>
    <col min="3" max="3" width="13.57421875" style="40" customWidth="1"/>
    <col min="4" max="4" width="14.57421875" style="40" customWidth="1"/>
    <col min="5" max="5" width="2.00390625" style="40" customWidth="1"/>
    <col min="6" max="6" width="30.57421875" style="40" customWidth="1"/>
    <col min="7" max="7" width="14.7109375" style="40" customWidth="1"/>
    <col min="8" max="8" width="13.140625" style="40" customWidth="1"/>
    <col min="9" max="16384" width="19.00390625" style="40" customWidth="1"/>
  </cols>
  <sheetData>
    <row r="1" spans="1:8" ht="12.75">
      <c r="A1" s="316" t="s">
        <v>800</v>
      </c>
      <c r="B1" s="316"/>
      <c r="C1" s="316"/>
      <c r="D1" s="316"/>
      <c r="E1" s="316"/>
      <c r="F1" s="316"/>
      <c r="G1" s="316"/>
      <c r="H1" s="316"/>
    </row>
    <row r="2" spans="1:8" s="88" customFormat="1" ht="12.75">
      <c r="A2" s="87"/>
      <c r="B2" s="87" t="s">
        <v>614</v>
      </c>
      <c r="C2" s="87" t="s">
        <v>594</v>
      </c>
      <c r="D2" s="87" t="s">
        <v>595</v>
      </c>
      <c r="E2" s="113"/>
      <c r="F2" s="87" t="s">
        <v>596</v>
      </c>
      <c r="G2" s="87" t="s">
        <v>603</v>
      </c>
      <c r="H2" s="87" t="s">
        <v>615</v>
      </c>
    </row>
    <row r="3" spans="1:8" s="88" customFormat="1" ht="12.75">
      <c r="A3" s="87"/>
      <c r="B3" s="317" t="s">
        <v>274</v>
      </c>
      <c r="C3" s="317"/>
      <c r="D3" s="317"/>
      <c r="E3" s="114"/>
      <c r="F3" s="317" t="s">
        <v>275</v>
      </c>
      <c r="G3" s="317"/>
      <c r="H3" s="317"/>
    </row>
    <row r="4" spans="1:8" s="88" customFormat="1" ht="18" customHeight="1">
      <c r="A4" s="142" t="s">
        <v>468</v>
      </c>
      <c r="B4" s="87" t="s">
        <v>217</v>
      </c>
      <c r="C4" s="87" t="s">
        <v>272</v>
      </c>
      <c r="D4" s="87" t="s">
        <v>273</v>
      </c>
      <c r="E4" s="114"/>
      <c r="F4" s="87" t="s">
        <v>217</v>
      </c>
      <c r="G4" s="87" t="s">
        <v>272</v>
      </c>
      <c r="H4" s="87" t="s">
        <v>273</v>
      </c>
    </row>
    <row r="5" spans="1:8" s="88" customFormat="1" ht="18" customHeight="1">
      <c r="A5" s="142" t="s">
        <v>469</v>
      </c>
      <c r="B5" s="74" t="s">
        <v>457</v>
      </c>
      <c r="C5" s="82">
        <v>182</v>
      </c>
      <c r="D5" s="82">
        <v>86</v>
      </c>
      <c r="E5" s="114"/>
      <c r="F5" s="87"/>
      <c r="G5" s="87"/>
      <c r="H5" s="87"/>
    </row>
    <row r="6" spans="1:8" ht="18" customHeight="1">
      <c r="A6" s="142" t="s">
        <v>470</v>
      </c>
      <c r="B6" s="74" t="s">
        <v>276</v>
      </c>
      <c r="C6" s="82">
        <v>526</v>
      </c>
      <c r="D6" s="82">
        <v>1565</v>
      </c>
      <c r="E6" s="115"/>
      <c r="F6" s="74" t="s">
        <v>92</v>
      </c>
      <c r="G6" s="82">
        <v>2664499</v>
      </c>
      <c r="H6" s="82">
        <v>2664499</v>
      </c>
    </row>
    <row r="7" spans="1:8" ht="18" customHeight="1">
      <c r="A7" s="142" t="s">
        <v>472</v>
      </c>
      <c r="B7" s="81" t="s">
        <v>277</v>
      </c>
      <c r="C7" s="82">
        <v>2704977</v>
      </c>
      <c r="D7" s="82">
        <v>2763793</v>
      </c>
      <c r="E7" s="115"/>
      <c r="F7" s="74" t="s">
        <v>298</v>
      </c>
      <c r="G7" s="82">
        <v>180702</v>
      </c>
      <c r="H7" s="82">
        <v>211604</v>
      </c>
    </row>
    <row r="8" spans="1:8" ht="18" customHeight="1">
      <c r="A8" s="142" t="s">
        <v>473</v>
      </c>
      <c r="B8" s="74" t="s">
        <v>278</v>
      </c>
      <c r="C8" s="82">
        <v>61816</v>
      </c>
      <c r="D8" s="82">
        <v>62018</v>
      </c>
      <c r="E8" s="115"/>
      <c r="F8" s="76" t="s">
        <v>299</v>
      </c>
      <c r="G8" s="84">
        <f>SUM(G6:G7)</f>
        <v>2845201</v>
      </c>
      <c r="H8" s="84">
        <f>SUM(H6:H7)</f>
        <v>2876103</v>
      </c>
    </row>
    <row r="9" spans="1:8" ht="18" customHeight="1">
      <c r="A9" s="142" t="s">
        <v>474</v>
      </c>
      <c r="B9" s="74" t="s">
        <v>267</v>
      </c>
      <c r="C9" s="82">
        <v>5229</v>
      </c>
      <c r="D9" s="82">
        <v>10384</v>
      </c>
      <c r="E9" s="115"/>
      <c r="F9" s="74" t="s">
        <v>311</v>
      </c>
      <c r="G9" s="82">
        <v>33094</v>
      </c>
      <c r="H9" s="82">
        <v>164476</v>
      </c>
    </row>
    <row r="10" spans="1:8" ht="18" customHeight="1">
      <c r="A10" s="142" t="s">
        <v>475</v>
      </c>
      <c r="B10" s="74" t="s">
        <v>279</v>
      </c>
      <c r="C10" s="82">
        <v>78618</v>
      </c>
      <c r="D10" s="82">
        <v>24550</v>
      </c>
      <c r="E10" s="115"/>
      <c r="F10" s="76" t="s">
        <v>300</v>
      </c>
      <c r="G10" s="84">
        <f>G9</f>
        <v>33094</v>
      </c>
      <c r="H10" s="84">
        <f>H9</f>
        <v>164476</v>
      </c>
    </row>
    <row r="11" spans="1:8" ht="18" customHeight="1">
      <c r="A11" s="142" t="s">
        <v>476</v>
      </c>
      <c r="B11" s="83" t="s">
        <v>458</v>
      </c>
      <c r="C11" s="84">
        <f>SUM(C5:C10)</f>
        <v>2851348</v>
      </c>
      <c r="D11" s="84">
        <f>SUM(D5:D10)</f>
        <v>2862396</v>
      </c>
      <c r="E11" s="115"/>
      <c r="F11" s="74" t="s">
        <v>514</v>
      </c>
      <c r="G11" s="82">
        <v>82305</v>
      </c>
      <c r="H11" s="82"/>
    </row>
    <row r="12" spans="1:8" ht="18" customHeight="1">
      <c r="A12" s="142" t="s">
        <v>478</v>
      </c>
      <c r="B12" s="74" t="s">
        <v>280</v>
      </c>
      <c r="C12" s="82">
        <v>61160</v>
      </c>
      <c r="D12" s="82">
        <v>2840</v>
      </c>
      <c r="E12" s="115"/>
      <c r="F12" s="81" t="s">
        <v>0</v>
      </c>
      <c r="G12" s="82">
        <v>2198</v>
      </c>
      <c r="H12" s="82">
        <v>1213</v>
      </c>
    </row>
    <row r="13" spans="1:8" ht="21.75" customHeight="1">
      <c r="A13" s="142" t="s">
        <v>480</v>
      </c>
      <c r="B13" s="74" t="s">
        <v>281</v>
      </c>
      <c r="C13" s="82">
        <v>481</v>
      </c>
      <c r="D13" s="82">
        <v>367</v>
      </c>
      <c r="E13" s="115"/>
      <c r="F13" s="83" t="s">
        <v>515</v>
      </c>
      <c r="G13" s="84">
        <f>SUM(G11:G12)</f>
        <v>84503</v>
      </c>
      <c r="H13" s="84">
        <f>SUM(H11:H12)</f>
        <v>1213</v>
      </c>
    </row>
    <row r="14" spans="1:8" ht="18" customHeight="1">
      <c r="A14" s="142" t="s">
        <v>481</v>
      </c>
      <c r="B14" s="83" t="s">
        <v>310</v>
      </c>
      <c r="C14" s="84">
        <f>SUM(C12:C13)</f>
        <v>61641</v>
      </c>
      <c r="D14" s="84">
        <f>SUM(D12:D13)</f>
        <v>3207</v>
      </c>
      <c r="E14" s="115"/>
      <c r="F14" s="81" t="s">
        <v>93</v>
      </c>
      <c r="G14" s="82">
        <v>1000</v>
      </c>
      <c r="H14" s="82"/>
    </row>
    <row r="15" spans="1:8" ht="18" customHeight="1">
      <c r="A15" s="142" t="s">
        <v>36</v>
      </c>
      <c r="B15" s="74" t="s">
        <v>282</v>
      </c>
      <c r="C15" s="82">
        <v>17494</v>
      </c>
      <c r="D15" s="82">
        <v>16335</v>
      </c>
      <c r="E15" s="115"/>
      <c r="F15" s="81" t="s">
        <v>301</v>
      </c>
      <c r="G15" s="82">
        <v>15189</v>
      </c>
      <c r="H15" s="82">
        <v>9182</v>
      </c>
    </row>
    <row r="16" spans="1:8" ht="18" customHeight="1">
      <c r="A16" s="142" t="s">
        <v>37</v>
      </c>
      <c r="B16" s="76" t="s">
        <v>283</v>
      </c>
      <c r="C16" s="84">
        <f>C11+C14+C15</f>
        <v>2930483</v>
      </c>
      <c r="D16" s="84">
        <f>D11+D14+D15</f>
        <v>2881938</v>
      </c>
      <c r="E16" s="115"/>
      <c r="F16" s="81" t="s">
        <v>302</v>
      </c>
      <c r="G16" s="82">
        <v>11181</v>
      </c>
      <c r="H16" s="82">
        <v>14325</v>
      </c>
    </row>
    <row r="17" spans="1:8" s="85" customFormat="1" ht="24" customHeight="1">
      <c r="A17" s="142" t="s">
        <v>38</v>
      </c>
      <c r="B17" s="74" t="s">
        <v>289</v>
      </c>
      <c r="C17" s="82">
        <v>124</v>
      </c>
      <c r="D17" s="82"/>
      <c r="E17" s="116"/>
      <c r="F17" s="83" t="s">
        <v>303</v>
      </c>
      <c r="G17" s="84">
        <f>SUM(G14:G16)</f>
        <v>27370</v>
      </c>
      <c r="H17" s="84">
        <f>SUM(H14:H16)</f>
        <v>23507</v>
      </c>
    </row>
    <row r="18" spans="1:8" ht="18" customHeight="1">
      <c r="A18" s="142" t="s">
        <v>39</v>
      </c>
      <c r="B18" s="76" t="s">
        <v>459</v>
      </c>
      <c r="C18" s="84">
        <f>C17</f>
        <v>124</v>
      </c>
      <c r="D18" s="84">
        <f>D17</f>
        <v>0</v>
      </c>
      <c r="E18" s="115"/>
      <c r="F18" s="74" t="s">
        <v>304</v>
      </c>
      <c r="G18" s="82">
        <v>1104</v>
      </c>
      <c r="H18" s="82">
        <v>1048</v>
      </c>
    </row>
    <row r="19" spans="1:8" s="85" customFormat="1" ht="18" customHeight="1">
      <c r="A19" s="142" t="s">
        <v>40</v>
      </c>
      <c r="B19" s="74" t="s">
        <v>284</v>
      </c>
      <c r="C19" s="82">
        <v>1716</v>
      </c>
      <c r="D19" s="82">
        <v>1286</v>
      </c>
      <c r="E19" s="116"/>
      <c r="F19" s="74" t="s">
        <v>305</v>
      </c>
      <c r="G19" s="82">
        <v>25</v>
      </c>
      <c r="H19" s="82"/>
    </row>
    <row r="20" spans="1:8" ht="18" customHeight="1">
      <c r="A20" s="142" t="s">
        <v>41</v>
      </c>
      <c r="B20" s="74" t="s">
        <v>285</v>
      </c>
      <c r="C20" s="82">
        <v>19225</v>
      </c>
      <c r="D20" s="82">
        <v>13488</v>
      </c>
      <c r="E20" s="115"/>
      <c r="F20" s="74" t="s">
        <v>306</v>
      </c>
      <c r="G20" s="82">
        <v>4063</v>
      </c>
      <c r="H20" s="82">
        <v>4353</v>
      </c>
    </row>
    <row r="21" spans="1:8" ht="18" customHeight="1">
      <c r="A21" s="142" t="s">
        <v>42</v>
      </c>
      <c r="B21" s="74" t="s">
        <v>286</v>
      </c>
      <c r="C21" s="82">
        <v>5526</v>
      </c>
      <c r="D21" s="82">
        <v>4111</v>
      </c>
      <c r="E21" s="115"/>
      <c r="F21" s="76" t="s">
        <v>307</v>
      </c>
      <c r="G21" s="84">
        <f>SUM(G18:G20)</f>
        <v>5192</v>
      </c>
      <c r="H21" s="84">
        <f>SUM(H18:H20)</f>
        <v>5401</v>
      </c>
    </row>
    <row r="22" spans="1:8" ht="18" customHeight="1">
      <c r="A22" s="142" t="s">
        <v>43</v>
      </c>
      <c r="B22" s="76" t="s">
        <v>287</v>
      </c>
      <c r="C22" s="84">
        <f>SUM(C19:C21)</f>
        <v>26467</v>
      </c>
      <c r="D22" s="84">
        <f>SUM(D19:D21)</f>
        <v>18885</v>
      </c>
      <c r="E22" s="115"/>
      <c r="F22" s="76" t="s">
        <v>308</v>
      </c>
      <c r="G22" s="84">
        <f>G13+G17+G21</f>
        <v>117065</v>
      </c>
      <c r="H22" s="84">
        <f>H13+H17+H21</f>
        <v>30121</v>
      </c>
    </row>
    <row r="23" spans="1:8" s="85" customFormat="1" ht="18" customHeight="1">
      <c r="A23" s="142" t="s">
        <v>44</v>
      </c>
      <c r="B23" s="74" t="s">
        <v>288</v>
      </c>
      <c r="C23" s="82">
        <v>695</v>
      </c>
      <c r="D23" s="82">
        <v>543</v>
      </c>
      <c r="E23" s="116"/>
      <c r="F23" s="76"/>
      <c r="G23" s="84"/>
      <c r="H23" s="84"/>
    </row>
    <row r="24" spans="1:8" ht="18" customHeight="1">
      <c r="A24" s="142" t="s">
        <v>45</v>
      </c>
      <c r="B24" s="74" t="s">
        <v>290</v>
      </c>
      <c r="C24" s="82">
        <v>24205</v>
      </c>
      <c r="D24" s="82">
        <v>163367</v>
      </c>
      <c r="E24" s="115"/>
      <c r="F24" s="74"/>
      <c r="G24" s="82"/>
      <c r="H24" s="82"/>
    </row>
    <row r="25" spans="1:8" ht="18" customHeight="1">
      <c r="A25" s="142" t="s">
        <v>46</v>
      </c>
      <c r="B25" s="74" t="s">
        <v>291</v>
      </c>
      <c r="C25" s="82">
        <v>4063</v>
      </c>
      <c r="D25" s="82">
        <v>4353</v>
      </c>
      <c r="E25" s="115"/>
      <c r="F25" s="74"/>
      <c r="G25" s="82"/>
      <c r="H25" s="82"/>
    </row>
    <row r="26" spans="1:8" ht="18" customHeight="1">
      <c r="A26" s="142" t="s">
        <v>47</v>
      </c>
      <c r="B26" s="76" t="s">
        <v>292</v>
      </c>
      <c r="C26" s="84">
        <f>SUM(C23:C25)</f>
        <v>28963</v>
      </c>
      <c r="D26" s="84">
        <f>SUM(D23:D25)</f>
        <v>168263</v>
      </c>
      <c r="E26" s="115"/>
      <c r="F26" s="74"/>
      <c r="G26" s="82"/>
      <c r="H26" s="82"/>
    </row>
    <row r="27" spans="1:8" s="85" customFormat="1" ht="18" customHeight="1">
      <c r="A27" s="142" t="s">
        <v>48</v>
      </c>
      <c r="B27" s="74" t="s">
        <v>293</v>
      </c>
      <c r="C27" s="82">
        <v>1081</v>
      </c>
      <c r="D27" s="82">
        <v>985</v>
      </c>
      <c r="E27" s="116"/>
      <c r="F27" s="76"/>
      <c r="G27" s="84"/>
      <c r="H27" s="84"/>
    </row>
    <row r="28" spans="1:8" ht="18" customHeight="1">
      <c r="A28" s="142" t="s">
        <v>49</v>
      </c>
      <c r="B28" s="74" t="s">
        <v>294</v>
      </c>
      <c r="C28" s="82">
        <v>8242</v>
      </c>
      <c r="D28" s="82">
        <v>629</v>
      </c>
      <c r="E28" s="115"/>
      <c r="F28" s="74"/>
      <c r="G28" s="82"/>
      <c r="H28" s="82"/>
    </row>
    <row r="29" spans="1:8" ht="18" customHeight="1">
      <c r="A29" s="142" t="s">
        <v>50</v>
      </c>
      <c r="B29" s="76" t="s">
        <v>296</v>
      </c>
      <c r="C29" s="84">
        <f>C18+C22+C26+C27+C28</f>
        <v>64877</v>
      </c>
      <c r="D29" s="84">
        <f>D18+D22+D26+D27+D28</f>
        <v>188762</v>
      </c>
      <c r="E29" s="115"/>
      <c r="F29" s="74"/>
      <c r="G29" s="82"/>
      <c r="H29" s="82"/>
    </row>
    <row r="30" spans="1:8" s="85" customFormat="1" ht="18" customHeight="1">
      <c r="A30" s="142" t="s">
        <v>51</v>
      </c>
      <c r="B30" s="76" t="s">
        <v>297</v>
      </c>
      <c r="C30" s="84">
        <f>C16+C29</f>
        <v>2995360</v>
      </c>
      <c r="D30" s="84">
        <f>D16+D29</f>
        <v>3070700</v>
      </c>
      <c r="E30" s="116"/>
      <c r="F30" s="76" t="s">
        <v>309</v>
      </c>
      <c r="G30" s="84">
        <f>G8+G10+G22</f>
        <v>2995360</v>
      </c>
      <c r="H30" s="84">
        <f>H8+H10+H22</f>
        <v>3070700</v>
      </c>
    </row>
    <row r="31" spans="1:8" ht="12.75">
      <c r="A31" s="316" t="s">
        <v>801</v>
      </c>
      <c r="B31" s="316"/>
      <c r="C31" s="316"/>
      <c r="D31" s="316"/>
      <c r="E31" s="316"/>
      <c r="F31" s="316"/>
      <c r="G31" s="316"/>
      <c r="H31" s="316"/>
    </row>
    <row r="32" spans="1:8" s="88" customFormat="1" ht="12.75">
      <c r="A32" s="87"/>
      <c r="B32" s="87" t="s">
        <v>614</v>
      </c>
      <c r="C32" s="87" t="s">
        <v>594</v>
      </c>
      <c r="D32" s="87" t="s">
        <v>595</v>
      </c>
      <c r="E32" s="113"/>
      <c r="F32" s="87" t="s">
        <v>596</v>
      </c>
      <c r="G32" s="87" t="s">
        <v>603</v>
      </c>
      <c r="H32" s="87" t="s">
        <v>615</v>
      </c>
    </row>
    <row r="33" spans="1:8" s="88" customFormat="1" ht="12.75">
      <c r="A33" s="87"/>
      <c r="B33" s="317" t="s">
        <v>274</v>
      </c>
      <c r="C33" s="317"/>
      <c r="D33" s="317"/>
      <c r="E33" s="114"/>
      <c r="F33" s="317" t="s">
        <v>275</v>
      </c>
      <c r="G33" s="317"/>
      <c r="H33" s="317"/>
    </row>
    <row r="34" spans="1:8" s="88" customFormat="1" ht="18" customHeight="1">
      <c r="A34" s="142" t="s">
        <v>468</v>
      </c>
      <c r="B34" s="87" t="s">
        <v>217</v>
      </c>
      <c r="C34" s="87" t="s">
        <v>272</v>
      </c>
      <c r="D34" s="87" t="s">
        <v>273</v>
      </c>
      <c r="E34" s="114"/>
      <c r="F34" s="87" t="s">
        <v>217</v>
      </c>
      <c r="G34" s="87" t="s">
        <v>272</v>
      </c>
      <c r="H34" s="87" t="s">
        <v>273</v>
      </c>
    </row>
    <row r="35" spans="1:8" s="88" customFormat="1" ht="18" customHeight="1">
      <c r="A35" s="142" t="s">
        <v>469</v>
      </c>
      <c r="B35" s="74" t="s">
        <v>457</v>
      </c>
      <c r="C35" s="82"/>
      <c r="D35" s="82"/>
      <c r="E35" s="114"/>
      <c r="F35" s="87"/>
      <c r="G35" s="87"/>
      <c r="H35" s="87"/>
    </row>
    <row r="36" spans="1:8" ht="18" customHeight="1">
      <c r="A36" s="142" t="s">
        <v>470</v>
      </c>
      <c r="B36" s="74" t="s">
        <v>276</v>
      </c>
      <c r="C36" s="82"/>
      <c r="D36" s="82"/>
      <c r="E36" s="115"/>
      <c r="F36" s="74" t="s">
        <v>92</v>
      </c>
      <c r="G36" s="82"/>
      <c r="H36" s="82"/>
    </row>
    <row r="37" spans="1:8" ht="18" customHeight="1">
      <c r="A37" s="142" t="s">
        <v>472</v>
      </c>
      <c r="B37" s="81" t="s">
        <v>277</v>
      </c>
      <c r="C37" s="82"/>
      <c r="D37" s="82"/>
      <c r="E37" s="115"/>
      <c r="F37" s="74" t="s">
        <v>298</v>
      </c>
      <c r="G37" s="82"/>
      <c r="H37" s="82">
        <v>-585</v>
      </c>
    </row>
    <row r="38" spans="1:8" ht="18" customHeight="1">
      <c r="A38" s="142" t="s">
        <v>473</v>
      </c>
      <c r="B38" s="74" t="s">
        <v>278</v>
      </c>
      <c r="C38" s="82"/>
      <c r="D38" s="82"/>
      <c r="E38" s="115"/>
      <c r="F38" s="76" t="s">
        <v>299</v>
      </c>
      <c r="G38" s="84">
        <f>SUM(G36:G37)</f>
        <v>0</v>
      </c>
      <c r="H38" s="84">
        <f>SUM(H36:H37)</f>
        <v>-585</v>
      </c>
    </row>
    <row r="39" spans="1:8" ht="18" customHeight="1">
      <c r="A39" s="142" t="s">
        <v>474</v>
      </c>
      <c r="B39" s="74" t="s">
        <v>267</v>
      </c>
      <c r="C39" s="82"/>
      <c r="D39" s="82"/>
      <c r="E39" s="115"/>
      <c r="F39" s="74" t="s">
        <v>311</v>
      </c>
      <c r="G39" s="82"/>
      <c r="H39" s="82">
        <v>1448</v>
      </c>
    </row>
    <row r="40" spans="1:8" ht="18" customHeight="1">
      <c r="A40" s="142" t="s">
        <v>475</v>
      </c>
      <c r="B40" s="74" t="s">
        <v>279</v>
      </c>
      <c r="C40" s="82"/>
      <c r="D40" s="82"/>
      <c r="E40" s="115"/>
      <c r="F40" s="76" t="s">
        <v>300</v>
      </c>
      <c r="G40" s="84">
        <f>G39</f>
        <v>0</v>
      </c>
      <c r="H40" s="84">
        <f>H39</f>
        <v>1448</v>
      </c>
    </row>
    <row r="41" spans="1:8" ht="18" customHeight="1">
      <c r="A41" s="142" t="s">
        <v>476</v>
      </c>
      <c r="B41" s="83" t="s">
        <v>458</v>
      </c>
      <c r="C41" s="84">
        <f>SUM(C35:C40)</f>
        <v>0</v>
      </c>
      <c r="D41" s="84">
        <f>SUM(D35:D40)</f>
        <v>0</v>
      </c>
      <c r="E41" s="115"/>
      <c r="F41" s="74" t="s">
        <v>514</v>
      </c>
      <c r="G41" s="82"/>
      <c r="H41" s="82"/>
    </row>
    <row r="42" spans="1:8" ht="18" customHeight="1">
      <c r="A42" s="142" t="s">
        <v>478</v>
      </c>
      <c r="B42" s="74" t="s">
        <v>280</v>
      </c>
      <c r="C42" s="82"/>
      <c r="D42" s="82"/>
      <c r="E42" s="115"/>
      <c r="F42" s="81" t="s">
        <v>0</v>
      </c>
      <c r="G42" s="82"/>
      <c r="H42" s="82"/>
    </row>
    <row r="43" spans="1:8" ht="21.75" customHeight="1">
      <c r="A43" s="142" t="s">
        <v>480</v>
      </c>
      <c r="B43" s="74" t="s">
        <v>281</v>
      </c>
      <c r="C43" s="82"/>
      <c r="D43" s="82"/>
      <c r="E43" s="115"/>
      <c r="F43" s="83" t="s">
        <v>515</v>
      </c>
      <c r="G43" s="84">
        <f>SUM(G41:G42)</f>
        <v>0</v>
      </c>
      <c r="H43" s="84">
        <f>SUM(H41:H42)</f>
        <v>0</v>
      </c>
    </row>
    <row r="44" spans="1:8" ht="18" customHeight="1">
      <c r="A44" s="142" t="s">
        <v>481</v>
      </c>
      <c r="B44" s="83" t="s">
        <v>310</v>
      </c>
      <c r="C44" s="84">
        <f>SUM(C42:C43)</f>
        <v>0</v>
      </c>
      <c r="D44" s="84">
        <f>SUM(D42:D43)</f>
        <v>0</v>
      </c>
      <c r="E44" s="115"/>
      <c r="F44" s="81" t="s">
        <v>93</v>
      </c>
      <c r="G44" s="82"/>
      <c r="H44" s="82"/>
    </row>
    <row r="45" spans="1:8" ht="18" customHeight="1">
      <c r="A45" s="142" t="s">
        <v>36</v>
      </c>
      <c r="B45" s="74" t="s">
        <v>282</v>
      </c>
      <c r="C45" s="82"/>
      <c r="D45" s="82"/>
      <c r="E45" s="115"/>
      <c r="F45" s="81" t="s">
        <v>301</v>
      </c>
      <c r="G45" s="82"/>
      <c r="H45" s="82">
        <v>651</v>
      </c>
    </row>
    <row r="46" spans="1:8" ht="18" customHeight="1">
      <c r="A46" s="142" t="s">
        <v>37</v>
      </c>
      <c r="B46" s="76" t="s">
        <v>283</v>
      </c>
      <c r="C46" s="84">
        <f>C41+C44+C45</f>
        <v>0</v>
      </c>
      <c r="D46" s="84">
        <f>D41+D44+D45</f>
        <v>0</v>
      </c>
      <c r="E46" s="115"/>
      <c r="F46" s="81" t="s">
        <v>302</v>
      </c>
      <c r="G46" s="82"/>
      <c r="H46" s="82"/>
    </row>
    <row r="47" spans="1:8" s="85" customFormat="1" ht="24" customHeight="1">
      <c r="A47" s="142" t="s">
        <v>38</v>
      </c>
      <c r="B47" s="74" t="s">
        <v>289</v>
      </c>
      <c r="C47" s="82"/>
      <c r="D47" s="82">
        <v>66</v>
      </c>
      <c r="E47" s="116"/>
      <c r="F47" s="83" t="s">
        <v>303</v>
      </c>
      <c r="G47" s="84">
        <f>SUM(G44:G46)</f>
        <v>0</v>
      </c>
      <c r="H47" s="84">
        <f>SUM(H44:H46)</f>
        <v>651</v>
      </c>
    </row>
    <row r="48" spans="1:8" ht="18" customHeight="1">
      <c r="A48" s="142" t="s">
        <v>39</v>
      </c>
      <c r="B48" s="76" t="s">
        <v>459</v>
      </c>
      <c r="C48" s="84">
        <f>C47</f>
        <v>0</v>
      </c>
      <c r="D48" s="84">
        <f>D47</f>
        <v>66</v>
      </c>
      <c r="E48" s="115"/>
      <c r="F48" s="74" t="s">
        <v>304</v>
      </c>
      <c r="G48" s="82"/>
      <c r="H48" s="82"/>
    </row>
    <row r="49" spans="1:8" s="85" customFormat="1" ht="18" customHeight="1">
      <c r="A49" s="142" t="s">
        <v>40</v>
      </c>
      <c r="B49" s="74" t="s">
        <v>284</v>
      </c>
      <c r="C49" s="82"/>
      <c r="D49" s="82"/>
      <c r="E49" s="116"/>
      <c r="F49" s="74" t="s">
        <v>305</v>
      </c>
      <c r="G49" s="82"/>
      <c r="H49" s="82"/>
    </row>
    <row r="50" spans="1:8" ht="18" customHeight="1">
      <c r="A50" s="142" t="s">
        <v>41</v>
      </c>
      <c r="B50" s="74" t="s">
        <v>285</v>
      </c>
      <c r="C50" s="82"/>
      <c r="D50" s="82"/>
      <c r="E50" s="115"/>
      <c r="F50" s="74" t="s">
        <v>306</v>
      </c>
      <c r="G50" s="82"/>
      <c r="H50" s="82"/>
    </row>
    <row r="51" spans="1:8" ht="18" customHeight="1">
      <c r="A51" s="142" t="s">
        <v>42</v>
      </c>
      <c r="B51" s="74" t="s">
        <v>286</v>
      </c>
      <c r="C51" s="82"/>
      <c r="D51" s="82"/>
      <c r="E51" s="115"/>
      <c r="F51" s="76" t="s">
        <v>307</v>
      </c>
      <c r="G51" s="84">
        <f>SUM(G48:G50)</f>
        <v>0</v>
      </c>
      <c r="H51" s="84">
        <f>SUM(H48:H50)</f>
        <v>0</v>
      </c>
    </row>
    <row r="52" spans="1:8" ht="18" customHeight="1">
      <c r="A52" s="142" t="s">
        <v>43</v>
      </c>
      <c r="B52" s="76" t="s">
        <v>287</v>
      </c>
      <c r="C52" s="84">
        <f>SUM(C49:C51)</f>
        <v>0</v>
      </c>
      <c r="D52" s="84">
        <f>SUM(D49:D51)</f>
        <v>0</v>
      </c>
      <c r="E52" s="115"/>
      <c r="F52" s="76" t="s">
        <v>308</v>
      </c>
      <c r="G52" s="84">
        <f>G43+G47+G51</f>
        <v>0</v>
      </c>
      <c r="H52" s="84">
        <f>H43+H47+H51</f>
        <v>651</v>
      </c>
    </row>
    <row r="53" spans="1:8" s="85" customFormat="1" ht="18" customHeight="1">
      <c r="A53" s="142" t="s">
        <v>44</v>
      </c>
      <c r="B53" s="74" t="s">
        <v>288</v>
      </c>
      <c r="C53" s="82"/>
      <c r="D53" s="82">
        <v>72</v>
      </c>
      <c r="E53" s="116"/>
      <c r="F53" s="76"/>
      <c r="G53" s="84"/>
      <c r="H53" s="84"/>
    </row>
    <row r="54" spans="1:8" ht="18" customHeight="1">
      <c r="A54" s="142" t="s">
        <v>45</v>
      </c>
      <c r="B54" s="74" t="s">
        <v>290</v>
      </c>
      <c r="C54" s="82"/>
      <c r="D54" s="82">
        <v>560</v>
      </c>
      <c r="E54" s="115"/>
      <c r="F54" s="74"/>
      <c r="G54" s="82"/>
      <c r="H54" s="82"/>
    </row>
    <row r="55" spans="1:8" ht="18" customHeight="1">
      <c r="A55" s="142" t="s">
        <v>46</v>
      </c>
      <c r="B55" s="74" t="s">
        <v>291</v>
      </c>
      <c r="C55" s="82"/>
      <c r="D55" s="82"/>
      <c r="E55" s="115"/>
      <c r="F55" s="74"/>
      <c r="G55" s="82"/>
      <c r="H55" s="82"/>
    </row>
    <row r="56" spans="1:8" ht="18" customHeight="1">
      <c r="A56" s="142" t="s">
        <v>47</v>
      </c>
      <c r="B56" s="76" t="s">
        <v>292</v>
      </c>
      <c r="C56" s="84">
        <f>SUM(C53:C55)</f>
        <v>0</v>
      </c>
      <c r="D56" s="84">
        <f>SUM(D53:D55)</f>
        <v>632</v>
      </c>
      <c r="E56" s="115"/>
      <c r="F56" s="74"/>
      <c r="G56" s="82"/>
      <c r="H56" s="82"/>
    </row>
    <row r="57" spans="1:8" s="85" customFormat="1" ht="18" customHeight="1">
      <c r="A57" s="142" t="s">
        <v>48</v>
      </c>
      <c r="B57" s="74" t="s">
        <v>293</v>
      </c>
      <c r="C57" s="82"/>
      <c r="D57" s="82"/>
      <c r="E57" s="116"/>
      <c r="F57" s="76"/>
      <c r="G57" s="84"/>
      <c r="H57" s="84"/>
    </row>
    <row r="58" spans="1:8" ht="18" customHeight="1">
      <c r="A58" s="142" t="s">
        <v>49</v>
      </c>
      <c r="B58" s="74" t="s">
        <v>294</v>
      </c>
      <c r="C58" s="82"/>
      <c r="D58" s="82">
        <v>816</v>
      </c>
      <c r="E58" s="115"/>
      <c r="F58" s="74"/>
      <c r="G58" s="82"/>
      <c r="H58" s="82"/>
    </row>
    <row r="59" spans="1:8" ht="18" customHeight="1">
      <c r="A59" s="142" t="s">
        <v>50</v>
      </c>
      <c r="B59" s="76" t="s">
        <v>296</v>
      </c>
      <c r="C59" s="84">
        <f>C48+C52+C56+C57+C58</f>
        <v>0</v>
      </c>
      <c r="D59" s="84">
        <f>D48+D52+D56+D57+D58</f>
        <v>1514</v>
      </c>
      <c r="E59" s="115"/>
      <c r="F59" s="74"/>
      <c r="G59" s="82"/>
      <c r="H59" s="82"/>
    </row>
    <row r="60" spans="1:8" s="85" customFormat="1" ht="18" customHeight="1">
      <c r="A60" s="142" t="s">
        <v>51</v>
      </c>
      <c r="B60" s="76" t="s">
        <v>297</v>
      </c>
      <c r="C60" s="84">
        <f>C46+C59</f>
        <v>0</v>
      </c>
      <c r="D60" s="84">
        <f>D46+D59</f>
        <v>1514</v>
      </c>
      <c r="E60" s="116"/>
      <c r="F60" s="76" t="s">
        <v>309</v>
      </c>
      <c r="G60" s="84">
        <f>G38+G40+G52</f>
        <v>0</v>
      </c>
      <c r="H60" s="84">
        <f>H38+H40+H52</f>
        <v>1514</v>
      </c>
    </row>
  </sheetData>
  <sheetProtection/>
  <mergeCells count="6">
    <mergeCell ref="A1:H1"/>
    <mergeCell ref="A31:H31"/>
    <mergeCell ref="B33:D33"/>
    <mergeCell ref="F33:H33"/>
    <mergeCell ref="B3:D3"/>
    <mergeCell ref="F3:H3"/>
  </mergeCells>
  <printOptions/>
  <pageMargins left="0.984251968503937" right="0.7874015748031497" top="0.7874015748031497" bottom="0" header="0.31496062992125984" footer="0.5118110236220472"/>
  <pageSetup horizontalDpi="360" verticalDpi="360" orientation="landscape" paperSize="9" r:id="rId1"/>
  <headerFooter alignWithMargins="0">
    <oddHeader>&amp;R&amp;"Times New Roman,Normál"14. melléklet a 7/2013. (IV.18.) önkormányzati rendelethez
Az önkormányzat 2012. évi mérlege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8515625" style="21" customWidth="1"/>
    <col min="2" max="2" width="32.140625" style="12" customWidth="1"/>
    <col min="3" max="3" width="18.421875" style="12" customWidth="1"/>
    <col min="4" max="4" width="35.28125" style="12" customWidth="1"/>
    <col min="5" max="5" width="20.7109375" style="12" customWidth="1"/>
    <col min="6" max="16384" width="9.140625" style="12" customWidth="1"/>
  </cols>
  <sheetData>
    <row r="1" spans="1:5" s="21" customFormat="1" ht="15.75">
      <c r="A1" s="17"/>
      <c r="B1" s="17" t="s">
        <v>614</v>
      </c>
      <c r="C1" s="17" t="s">
        <v>594</v>
      </c>
      <c r="D1" s="17" t="s">
        <v>595</v>
      </c>
      <c r="E1" s="17" t="s">
        <v>596</v>
      </c>
    </row>
    <row r="2" spans="1:5" ht="15.75">
      <c r="A2" s="27" t="s">
        <v>468</v>
      </c>
      <c r="B2" s="318" t="s">
        <v>565</v>
      </c>
      <c r="C2" s="318"/>
      <c r="D2" s="318"/>
      <c r="E2" s="318"/>
    </row>
    <row r="3" spans="1:5" ht="15.75">
      <c r="A3" s="27" t="s">
        <v>469</v>
      </c>
      <c r="B3" s="121" t="s">
        <v>217</v>
      </c>
      <c r="C3" s="121" t="s">
        <v>312</v>
      </c>
      <c r="D3" s="121" t="s">
        <v>217</v>
      </c>
      <c r="E3" s="121" t="s">
        <v>312</v>
      </c>
    </row>
    <row r="4" spans="1:5" ht="15.75">
      <c r="A4" s="27" t="s">
        <v>470</v>
      </c>
      <c r="B4" s="109" t="s">
        <v>482</v>
      </c>
      <c r="C4" s="34">
        <v>32578</v>
      </c>
      <c r="D4" s="109" t="s">
        <v>483</v>
      </c>
      <c r="E4" s="34">
        <v>217684</v>
      </c>
    </row>
    <row r="5" spans="1:5" ht="15.75">
      <c r="A5" s="27" t="s">
        <v>472</v>
      </c>
      <c r="B5" s="109" t="s">
        <v>607</v>
      </c>
      <c r="C5" s="34">
        <v>338450</v>
      </c>
      <c r="D5" s="109" t="s">
        <v>802</v>
      </c>
      <c r="E5" s="34">
        <v>237580</v>
      </c>
    </row>
    <row r="6" spans="1:5" ht="15.75">
      <c r="A6" s="27" t="s">
        <v>473</v>
      </c>
      <c r="B6" s="109" t="s">
        <v>564</v>
      </c>
      <c r="C6" s="34">
        <v>270784</v>
      </c>
      <c r="D6" s="1" t="s">
        <v>263</v>
      </c>
      <c r="E6" s="34">
        <v>15848</v>
      </c>
    </row>
    <row r="7" spans="1:5" ht="15.75">
      <c r="A7" s="27" t="s">
        <v>474</v>
      </c>
      <c r="B7" s="109" t="s">
        <v>484</v>
      </c>
      <c r="C7" s="34">
        <v>24507</v>
      </c>
      <c r="D7" s="109" t="s">
        <v>803</v>
      </c>
      <c r="E7" s="34">
        <v>24469</v>
      </c>
    </row>
    <row r="8" spans="1:5" ht="15.75">
      <c r="A8" s="27" t="s">
        <v>475</v>
      </c>
      <c r="B8" s="109" t="s">
        <v>257</v>
      </c>
      <c r="C8" s="34"/>
      <c r="D8" s="109" t="s">
        <v>264</v>
      </c>
      <c r="E8" s="34"/>
    </row>
    <row r="9" spans="1:5" ht="15.75">
      <c r="A9" s="27" t="s">
        <v>476</v>
      </c>
      <c r="B9" s="109"/>
      <c r="C9" s="34"/>
      <c r="D9" s="109"/>
      <c r="E9" s="34"/>
    </row>
    <row r="10" spans="1:5" ht="15.75">
      <c r="A10" s="27" t="s">
        <v>478</v>
      </c>
      <c r="B10" s="109" t="s">
        <v>485</v>
      </c>
      <c r="C10" s="34">
        <f>SUM(C4:C9)</f>
        <v>666319</v>
      </c>
      <c r="D10" s="109" t="s">
        <v>220</v>
      </c>
      <c r="E10" s="34">
        <f>SUM(E4:E9)</f>
        <v>495581</v>
      </c>
    </row>
    <row r="11" spans="1:5" ht="15.75">
      <c r="A11" s="27" t="s">
        <v>480</v>
      </c>
      <c r="B11" s="109"/>
      <c r="C11" s="109"/>
      <c r="D11" s="109" t="s">
        <v>486</v>
      </c>
      <c r="E11" s="34">
        <f>C10-E10</f>
        <v>170738</v>
      </c>
    </row>
    <row r="12" spans="1:5" s="22" customFormat="1" ht="15.75">
      <c r="A12" s="27" t="s">
        <v>481</v>
      </c>
      <c r="B12" s="109"/>
      <c r="C12" s="109"/>
      <c r="D12" s="109"/>
      <c r="E12" s="34"/>
    </row>
    <row r="13" spans="1:5" s="22" customFormat="1" ht="15.75">
      <c r="A13" s="27" t="s">
        <v>36</v>
      </c>
      <c r="B13" s="318" t="s">
        <v>566</v>
      </c>
      <c r="C13" s="318"/>
      <c r="D13" s="318"/>
      <c r="E13" s="318"/>
    </row>
    <row r="14" spans="1:5" ht="15.75">
      <c r="A14" s="27" t="s">
        <v>37</v>
      </c>
      <c r="B14" s="121" t="s">
        <v>217</v>
      </c>
      <c r="C14" s="122"/>
      <c r="D14" s="121" t="s">
        <v>217</v>
      </c>
      <c r="E14" s="121" t="s">
        <v>312</v>
      </c>
    </row>
    <row r="15" spans="1:5" ht="15.75">
      <c r="A15" s="27" t="s">
        <v>38</v>
      </c>
      <c r="B15" s="109" t="s">
        <v>586</v>
      </c>
      <c r="C15" s="34">
        <v>6650</v>
      </c>
      <c r="D15" s="109" t="s">
        <v>487</v>
      </c>
      <c r="E15" s="34">
        <v>72027</v>
      </c>
    </row>
    <row r="16" spans="1:5" ht="15.75">
      <c r="A16" s="27" t="s">
        <v>39</v>
      </c>
      <c r="B16" s="109" t="s">
        <v>804</v>
      </c>
      <c r="C16" s="34">
        <v>88735</v>
      </c>
      <c r="D16" s="109" t="s">
        <v>488</v>
      </c>
      <c r="E16" s="34">
        <v>2015</v>
      </c>
    </row>
    <row r="17" spans="1:5" ht="15.75">
      <c r="A17" s="27" t="s">
        <v>40</v>
      </c>
      <c r="B17" s="109" t="s">
        <v>521</v>
      </c>
      <c r="C17" s="34">
        <v>30709</v>
      </c>
      <c r="D17" s="109" t="s">
        <v>489</v>
      </c>
      <c r="E17" s="34">
        <v>3053</v>
      </c>
    </row>
    <row r="18" spans="1:5" ht="15.75">
      <c r="A18" s="27" t="s">
        <v>41</v>
      </c>
      <c r="B18" s="109" t="s">
        <v>517</v>
      </c>
      <c r="C18" s="34">
        <v>136</v>
      </c>
      <c r="D18" s="109" t="s">
        <v>587</v>
      </c>
      <c r="E18" s="34"/>
    </row>
    <row r="19" spans="1:5" ht="15.75">
      <c r="A19" s="27" t="s">
        <v>42</v>
      </c>
      <c r="B19" s="1" t="s">
        <v>257</v>
      </c>
      <c r="C19" s="3">
        <v>33094</v>
      </c>
      <c r="D19" s="109" t="s">
        <v>528</v>
      </c>
      <c r="E19" s="34">
        <v>87043</v>
      </c>
    </row>
    <row r="20" spans="1:5" ht="15.75">
      <c r="A20" s="27" t="s">
        <v>43</v>
      </c>
      <c r="B20" s="109" t="s">
        <v>348</v>
      </c>
      <c r="C20" s="34">
        <f>SUM(C15:C19)</f>
        <v>159324</v>
      </c>
      <c r="D20" s="109" t="s">
        <v>221</v>
      </c>
      <c r="E20" s="34">
        <f>SUM(E15:E19)</f>
        <v>164138</v>
      </c>
    </row>
    <row r="21" spans="1:5" ht="15.75">
      <c r="A21" s="27" t="s">
        <v>44</v>
      </c>
      <c r="B21" s="1"/>
      <c r="C21" s="1"/>
      <c r="D21" s="109" t="s">
        <v>486</v>
      </c>
      <c r="E21" s="34">
        <f>C20-E20</f>
        <v>-4814</v>
      </c>
    </row>
    <row r="22" spans="1:5" ht="15.75">
      <c r="A22" s="27" t="s">
        <v>45</v>
      </c>
      <c r="B22" s="109"/>
      <c r="C22" s="109"/>
      <c r="D22" s="109"/>
      <c r="E22" s="109"/>
    </row>
    <row r="23" spans="1:5" s="22" customFormat="1" ht="15.75">
      <c r="A23" s="27" t="s">
        <v>46</v>
      </c>
      <c r="B23" s="318" t="s">
        <v>490</v>
      </c>
      <c r="C23" s="318"/>
      <c r="D23" s="318"/>
      <c r="E23" s="318"/>
    </row>
    <row r="24" spans="1:5" ht="15.75">
      <c r="A24" s="27" t="s">
        <v>47</v>
      </c>
      <c r="B24" s="121" t="s">
        <v>217</v>
      </c>
      <c r="C24" s="121" t="s">
        <v>312</v>
      </c>
      <c r="D24" s="121" t="s">
        <v>217</v>
      </c>
      <c r="E24" s="121" t="s">
        <v>312</v>
      </c>
    </row>
    <row r="25" spans="1:5" ht="15.75">
      <c r="A25" s="27" t="s">
        <v>48</v>
      </c>
      <c r="B25" s="109" t="s">
        <v>491</v>
      </c>
      <c r="C25" s="34">
        <f>C10</f>
        <v>666319</v>
      </c>
      <c r="D25" s="109" t="s">
        <v>220</v>
      </c>
      <c r="E25" s="34">
        <f>E10</f>
        <v>495581</v>
      </c>
    </row>
    <row r="26" spans="1:5" ht="15.75">
      <c r="A26" s="27" t="s">
        <v>49</v>
      </c>
      <c r="B26" s="109" t="s">
        <v>348</v>
      </c>
      <c r="C26" s="34">
        <f>C20</f>
        <v>159324</v>
      </c>
      <c r="D26" s="109" t="s">
        <v>221</v>
      </c>
      <c r="E26" s="34">
        <f>E20</f>
        <v>164138</v>
      </c>
    </row>
    <row r="27" spans="1:5" ht="15.75">
      <c r="A27" s="27" t="s">
        <v>50</v>
      </c>
      <c r="B27" s="109" t="s">
        <v>492</v>
      </c>
      <c r="C27" s="34">
        <f>SUM(C25:C26)</f>
        <v>825643</v>
      </c>
      <c r="D27" s="109" t="s">
        <v>493</v>
      </c>
      <c r="E27" s="34">
        <f>SUM(E25:E26)</f>
        <v>659719</v>
      </c>
    </row>
    <row r="28" spans="1:5" ht="15.75">
      <c r="A28" s="27" t="s">
        <v>51</v>
      </c>
      <c r="B28" s="1"/>
      <c r="C28" s="1"/>
      <c r="D28" s="1" t="s">
        <v>486</v>
      </c>
      <c r="E28" s="3">
        <f>C27-E27</f>
        <v>165924</v>
      </c>
    </row>
  </sheetData>
  <sheetProtection/>
  <mergeCells count="3">
    <mergeCell ref="B2:E2"/>
    <mergeCell ref="B13:E13"/>
    <mergeCell ref="B23:E23"/>
  </mergeCells>
  <printOptions/>
  <pageMargins left="1.3779527559055118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&amp;R15. melléklet a 7/2013. (IV.18.) önkormányzati rendelethez
Az önkormányzat pénzforgalmi mérlegei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6.7109375" style="12" customWidth="1"/>
    <col min="2" max="2" width="47.140625" style="12" customWidth="1"/>
    <col min="3" max="4" width="15.57421875" style="12" customWidth="1"/>
    <col min="5" max="5" width="11.00390625" style="26" bestFit="1" customWidth="1"/>
    <col min="6" max="16384" width="9.140625" style="12" customWidth="1"/>
  </cols>
  <sheetData>
    <row r="1" spans="1:4" ht="15.75">
      <c r="A1" s="319" t="s">
        <v>763</v>
      </c>
      <c r="B1" s="311"/>
      <c r="C1" s="311"/>
      <c r="D1" s="311"/>
    </row>
    <row r="3" spans="1:5" s="21" customFormat="1" ht="15.75">
      <c r="A3" s="17"/>
      <c r="B3" s="17" t="s">
        <v>614</v>
      </c>
      <c r="C3" s="17" t="s">
        <v>594</v>
      </c>
      <c r="D3" s="17" t="s">
        <v>595</v>
      </c>
      <c r="E3" s="63"/>
    </row>
    <row r="4" spans="1:5" s="41" customFormat="1" ht="24.75" customHeight="1">
      <c r="A4" s="59" t="s">
        <v>468</v>
      </c>
      <c r="B4" s="46" t="s">
        <v>217</v>
      </c>
      <c r="C4" s="46" t="s">
        <v>272</v>
      </c>
      <c r="D4" s="46" t="s">
        <v>321</v>
      </c>
      <c r="E4" s="143"/>
    </row>
    <row r="5" spans="1:5" s="42" customFormat="1" ht="24.75" customHeight="1">
      <c r="A5" s="59" t="s">
        <v>469</v>
      </c>
      <c r="B5" s="89" t="s">
        <v>322</v>
      </c>
      <c r="C5" s="44">
        <v>24205</v>
      </c>
      <c r="D5" s="44">
        <v>163367</v>
      </c>
      <c r="E5" s="144"/>
    </row>
    <row r="6" spans="1:5" s="42" customFormat="1" ht="24.75" customHeight="1">
      <c r="A6" s="59" t="s">
        <v>470</v>
      </c>
      <c r="B6" s="89" t="s">
        <v>323</v>
      </c>
      <c r="C6" s="44">
        <v>695</v>
      </c>
      <c r="D6" s="44">
        <v>543</v>
      </c>
      <c r="E6" s="144"/>
    </row>
    <row r="7" spans="1:5" s="42" customFormat="1" ht="24.75" customHeight="1">
      <c r="A7" s="59" t="s">
        <v>472</v>
      </c>
      <c r="B7" s="100" t="s">
        <v>569</v>
      </c>
      <c r="C7" s="145">
        <f>SUM(C5:C6)</f>
        <v>24900</v>
      </c>
      <c r="D7" s="145">
        <f>SUM(D5:D6)</f>
        <v>163910</v>
      </c>
      <c r="E7" s="144"/>
    </row>
    <row r="8" spans="1:5" s="42" customFormat="1" ht="24.75" customHeight="1">
      <c r="A8" s="59" t="s">
        <v>473</v>
      </c>
      <c r="B8" s="89" t="s">
        <v>94</v>
      </c>
      <c r="C8" s="44"/>
      <c r="D8" s="44"/>
      <c r="E8" s="144"/>
    </row>
    <row r="9" spans="1:5" s="42" customFormat="1" ht="24.75" customHeight="1">
      <c r="A9" s="59" t="s">
        <v>474</v>
      </c>
      <c r="B9" s="89" t="s">
        <v>95</v>
      </c>
      <c r="C9" s="44"/>
      <c r="D9" s="44"/>
      <c r="E9" s="144"/>
    </row>
    <row r="10" spans="1:5" s="42" customFormat="1" ht="24.75" customHeight="1">
      <c r="A10" s="59" t="s">
        <v>475</v>
      </c>
      <c r="B10" s="100" t="s">
        <v>96</v>
      </c>
      <c r="C10" s="145">
        <f>C8-C9</f>
        <v>0</v>
      </c>
      <c r="D10" s="145">
        <f>D8-D9</f>
        <v>0</v>
      </c>
      <c r="E10" s="144"/>
    </row>
    <row r="11" spans="1:5" s="42" customFormat="1" ht="24.75" customHeight="1">
      <c r="A11" s="59" t="s">
        <v>476</v>
      </c>
      <c r="B11" s="89" t="s">
        <v>293</v>
      </c>
      <c r="C11" s="44">
        <v>1081</v>
      </c>
      <c r="D11" s="44">
        <v>985</v>
      </c>
      <c r="E11" s="144"/>
    </row>
    <row r="12" spans="1:5" s="42" customFormat="1" ht="24.75" customHeight="1">
      <c r="A12" s="59" t="s">
        <v>478</v>
      </c>
      <c r="B12" s="89" t="s">
        <v>294</v>
      </c>
      <c r="C12" s="44">
        <v>8242</v>
      </c>
      <c r="D12" s="44">
        <v>629</v>
      </c>
      <c r="E12" s="144"/>
    </row>
    <row r="13" spans="1:5" s="42" customFormat="1" ht="24.75" customHeight="1">
      <c r="A13" s="59" t="s">
        <v>480</v>
      </c>
      <c r="B13" s="89" t="s">
        <v>295</v>
      </c>
      <c r="C13" s="44"/>
      <c r="D13" s="44"/>
      <c r="E13" s="144"/>
    </row>
    <row r="14" spans="1:5" s="42" customFormat="1" ht="24.75" customHeight="1">
      <c r="A14" s="59" t="s">
        <v>481</v>
      </c>
      <c r="B14" s="89" t="s">
        <v>570</v>
      </c>
      <c r="C14" s="44">
        <f>SUM(C11:C13)</f>
        <v>9323</v>
      </c>
      <c r="D14" s="44">
        <v>1614</v>
      </c>
      <c r="E14" s="144"/>
    </row>
    <row r="15" spans="1:5" s="42" customFormat="1" ht="24.75" customHeight="1">
      <c r="A15" s="59" t="s">
        <v>36</v>
      </c>
      <c r="B15" s="89" t="s">
        <v>571</v>
      </c>
      <c r="C15" s="44">
        <v>1104</v>
      </c>
      <c r="D15" s="44">
        <v>1048</v>
      </c>
      <c r="E15" s="144"/>
    </row>
    <row r="16" spans="1:5" s="42" customFormat="1" ht="24.75" customHeight="1">
      <c r="A16" s="59" t="s">
        <v>37</v>
      </c>
      <c r="B16" s="89" t="s">
        <v>572</v>
      </c>
      <c r="C16" s="44">
        <v>25</v>
      </c>
      <c r="D16" s="44"/>
      <c r="E16" s="144"/>
    </row>
    <row r="17" spans="1:5" s="42" customFormat="1" ht="24.75" customHeight="1">
      <c r="A17" s="59" t="s">
        <v>38</v>
      </c>
      <c r="B17" s="89" t="s">
        <v>573</v>
      </c>
      <c r="C17" s="44"/>
      <c r="D17" s="44"/>
      <c r="E17" s="144"/>
    </row>
    <row r="18" spans="1:5" s="42" customFormat="1" ht="24.75" customHeight="1">
      <c r="A18" s="59" t="s">
        <v>39</v>
      </c>
      <c r="B18" s="89" t="s">
        <v>574</v>
      </c>
      <c r="C18" s="44">
        <f>SUM(C15:C17)</f>
        <v>1129</v>
      </c>
      <c r="D18" s="44">
        <v>1048</v>
      </c>
      <c r="E18" s="144"/>
    </row>
    <row r="19" spans="1:5" s="42" customFormat="1" ht="24.75" customHeight="1">
      <c r="A19" s="59" t="s">
        <v>40</v>
      </c>
      <c r="B19" s="100" t="s">
        <v>324</v>
      </c>
      <c r="C19" s="145">
        <f>C14-C18</f>
        <v>8194</v>
      </c>
      <c r="D19" s="145">
        <f>D14-D18</f>
        <v>566</v>
      </c>
      <c r="E19" s="144"/>
    </row>
    <row r="20" spans="1:5" s="42" customFormat="1" ht="24.75" customHeight="1">
      <c r="A20" s="59" t="s">
        <v>41</v>
      </c>
      <c r="B20" s="89" t="s">
        <v>325</v>
      </c>
      <c r="C20" s="44"/>
      <c r="D20" s="44"/>
      <c r="E20" s="144"/>
    </row>
    <row r="21" spans="1:5" s="42" customFormat="1" ht="24.75" customHeight="1">
      <c r="A21" s="59" t="s">
        <v>42</v>
      </c>
      <c r="B21" s="100" t="s">
        <v>326</v>
      </c>
      <c r="C21" s="145">
        <f>C7+C19+C10</f>
        <v>33094</v>
      </c>
      <c r="D21" s="145">
        <f>D7+D19+D10</f>
        <v>164476</v>
      </c>
      <c r="E21" s="144"/>
    </row>
    <row r="22" spans="1:5" s="42" customFormat="1" ht="24.75" customHeight="1">
      <c r="A22" s="59" t="s">
        <v>43</v>
      </c>
      <c r="B22" s="89" t="s">
        <v>327</v>
      </c>
      <c r="C22" s="44"/>
      <c r="D22" s="44"/>
      <c r="E22" s="144"/>
    </row>
    <row r="23" spans="1:5" s="42" customFormat="1" ht="24.75" customHeight="1">
      <c r="A23" s="59" t="s">
        <v>44</v>
      </c>
      <c r="B23" s="89" t="s">
        <v>328</v>
      </c>
      <c r="C23" s="44">
        <v>8277</v>
      </c>
      <c r="D23" s="44">
        <v>837</v>
      </c>
      <c r="E23" s="144"/>
    </row>
    <row r="24" spans="1:5" s="42" customFormat="1" ht="24.75" customHeight="1">
      <c r="A24" s="59" t="s">
        <v>45</v>
      </c>
      <c r="B24" s="89" t="s">
        <v>505</v>
      </c>
      <c r="C24" s="44"/>
      <c r="D24" s="44"/>
      <c r="E24" s="144"/>
    </row>
    <row r="25" spans="1:5" s="42" customFormat="1" ht="24.75" customHeight="1">
      <c r="A25" s="59" t="s">
        <v>46</v>
      </c>
      <c r="B25" s="89" t="s">
        <v>329</v>
      </c>
      <c r="C25" s="44">
        <f>C21+C22+C23</f>
        <v>41371</v>
      </c>
      <c r="D25" s="44">
        <f>D21+D22+D23</f>
        <v>165313</v>
      </c>
      <c r="E25" s="144"/>
    </row>
    <row r="26" spans="1:5" s="43" customFormat="1" ht="24.75" customHeight="1">
      <c r="A26" s="59" t="s">
        <v>47</v>
      </c>
      <c r="B26" s="94" t="s">
        <v>330</v>
      </c>
      <c r="C26" s="50">
        <f>C25</f>
        <v>41371</v>
      </c>
      <c r="D26" s="50">
        <f>D25</f>
        <v>165313</v>
      </c>
      <c r="E26" s="146"/>
    </row>
    <row r="27" spans="1:5" s="42" customFormat="1" ht="24.75" customHeight="1">
      <c r="A27" s="59" t="s">
        <v>48</v>
      </c>
      <c r="B27" s="98" t="s">
        <v>331</v>
      </c>
      <c r="C27" s="44">
        <v>15188</v>
      </c>
      <c r="D27" s="44"/>
      <c r="E27" s="144"/>
    </row>
    <row r="28" spans="1:5" s="42" customFormat="1" ht="24.75" customHeight="1">
      <c r="A28" s="59" t="s">
        <v>49</v>
      </c>
      <c r="B28" s="98" t="s">
        <v>332</v>
      </c>
      <c r="C28" s="44">
        <f>C26-C27</f>
        <v>26183</v>
      </c>
      <c r="D28" s="44">
        <f>D26-D27</f>
        <v>165313</v>
      </c>
      <c r="E28" s="144"/>
    </row>
    <row r="29" spans="1:4" ht="15.75">
      <c r="A29" s="319" t="s">
        <v>764</v>
      </c>
      <c r="B29" s="311"/>
      <c r="C29" s="311"/>
      <c r="D29" s="311"/>
    </row>
    <row r="31" spans="1:5" s="21" customFormat="1" ht="15.75">
      <c r="A31" s="17"/>
      <c r="B31" s="17" t="s">
        <v>614</v>
      </c>
      <c r="C31" s="17" t="s">
        <v>594</v>
      </c>
      <c r="D31" s="17" t="s">
        <v>595</v>
      </c>
      <c r="E31" s="63"/>
    </row>
    <row r="32" spans="1:5" s="41" customFormat="1" ht="24.75" customHeight="1">
      <c r="A32" s="59" t="s">
        <v>468</v>
      </c>
      <c r="B32" s="46" t="s">
        <v>217</v>
      </c>
      <c r="C32" s="46" t="s">
        <v>272</v>
      </c>
      <c r="D32" s="46" t="s">
        <v>321</v>
      </c>
      <c r="E32" s="143"/>
    </row>
    <row r="33" spans="1:5" s="42" customFormat="1" ht="24.75" customHeight="1">
      <c r="A33" s="59" t="s">
        <v>469</v>
      </c>
      <c r="B33" s="89" t="s">
        <v>322</v>
      </c>
      <c r="C33" s="44"/>
      <c r="D33" s="44">
        <v>560</v>
      </c>
      <c r="E33" s="144"/>
    </row>
    <row r="34" spans="1:5" s="42" customFormat="1" ht="24.75" customHeight="1">
      <c r="A34" s="59" t="s">
        <v>470</v>
      </c>
      <c r="B34" s="89" t="s">
        <v>323</v>
      </c>
      <c r="C34" s="44"/>
      <c r="D34" s="44">
        <v>72</v>
      </c>
      <c r="E34" s="144"/>
    </row>
    <row r="35" spans="1:5" s="42" customFormat="1" ht="24.75" customHeight="1">
      <c r="A35" s="59" t="s">
        <v>472</v>
      </c>
      <c r="B35" s="100" t="s">
        <v>569</v>
      </c>
      <c r="C35" s="145">
        <f>SUM(C33:C34)</f>
        <v>0</v>
      </c>
      <c r="D35" s="145">
        <f>SUM(D33:D34)</f>
        <v>632</v>
      </c>
      <c r="E35" s="144"/>
    </row>
    <row r="36" spans="1:5" s="42" customFormat="1" ht="24.75" customHeight="1">
      <c r="A36" s="59" t="s">
        <v>473</v>
      </c>
      <c r="B36" s="89" t="s">
        <v>94</v>
      </c>
      <c r="C36" s="44"/>
      <c r="D36" s="44"/>
      <c r="E36" s="144"/>
    </row>
    <row r="37" spans="1:5" s="42" customFormat="1" ht="24.75" customHeight="1">
      <c r="A37" s="59" t="s">
        <v>474</v>
      </c>
      <c r="B37" s="89" t="s">
        <v>95</v>
      </c>
      <c r="C37" s="44"/>
      <c r="D37" s="44"/>
      <c r="E37" s="144"/>
    </row>
    <row r="38" spans="1:5" s="42" customFormat="1" ht="24.75" customHeight="1">
      <c r="A38" s="59" t="s">
        <v>475</v>
      </c>
      <c r="B38" s="100" t="s">
        <v>96</v>
      </c>
      <c r="C38" s="145">
        <f>C36-C37</f>
        <v>0</v>
      </c>
      <c r="D38" s="145">
        <f>D36-D37</f>
        <v>0</v>
      </c>
      <c r="E38" s="144"/>
    </row>
    <row r="39" spans="1:5" s="42" customFormat="1" ht="24.75" customHeight="1">
      <c r="A39" s="59" t="s">
        <v>476</v>
      </c>
      <c r="B39" s="89" t="s">
        <v>293</v>
      </c>
      <c r="C39" s="44"/>
      <c r="D39" s="44"/>
      <c r="E39" s="144"/>
    </row>
    <row r="40" spans="1:5" s="42" customFormat="1" ht="24.75" customHeight="1">
      <c r="A40" s="59" t="s">
        <v>478</v>
      </c>
      <c r="B40" s="89" t="s">
        <v>294</v>
      </c>
      <c r="C40" s="44"/>
      <c r="D40" s="44">
        <v>816</v>
      </c>
      <c r="E40" s="144"/>
    </row>
    <row r="41" spans="1:5" s="42" customFormat="1" ht="24.75" customHeight="1">
      <c r="A41" s="59" t="s">
        <v>480</v>
      </c>
      <c r="B41" s="89" t="s">
        <v>295</v>
      </c>
      <c r="C41" s="44"/>
      <c r="D41" s="44"/>
      <c r="E41" s="144"/>
    </row>
    <row r="42" spans="1:5" s="42" customFormat="1" ht="24.75" customHeight="1">
      <c r="A42" s="59" t="s">
        <v>481</v>
      </c>
      <c r="B42" s="89" t="s">
        <v>570</v>
      </c>
      <c r="C42" s="44">
        <f>SUM(C39:C41)</f>
        <v>0</v>
      </c>
      <c r="D42" s="44">
        <f>SUM(D39:D41)</f>
        <v>816</v>
      </c>
      <c r="E42" s="144"/>
    </row>
    <row r="43" spans="1:5" s="42" customFormat="1" ht="24.75" customHeight="1">
      <c r="A43" s="59" t="s">
        <v>36</v>
      </c>
      <c r="B43" s="89" t="s">
        <v>571</v>
      </c>
      <c r="C43" s="44"/>
      <c r="D43" s="44"/>
      <c r="E43" s="144"/>
    </row>
    <row r="44" spans="1:5" s="42" customFormat="1" ht="24.75" customHeight="1">
      <c r="A44" s="59" t="s">
        <v>37</v>
      </c>
      <c r="B44" s="89" t="s">
        <v>572</v>
      </c>
      <c r="C44" s="44"/>
      <c r="D44" s="44"/>
      <c r="E44" s="144"/>
    </row>
    <row r="45" spans="1:5" s="42" customFormat="1" ht="24.75" customHeight="1">
      <c r="A45" s="59" t="s">
        <v>38</v>
      </c>
      <c r="B45" s="89" t="s">
        <v>573</v>
      </c>
      <c r="C45" s="44"/>
      <c r="D45" s="44"/>
      <c r="E45" s="144"/>
    </row>
    <row r="46" spans="1:5" s="42" customFormat="1" ht="24.75" customHeight="1">
      <c r="A46" s="59" t="s">
        <v>39</v>
      </c>
      <c r="B46" s="89" t="s">
        <v>574</v>
      </c>
      <c r="C46" s="44">
        <f>SUM(C43:C45)</f>
        <v>0</v>
      </c>
      <c r="D46" s="44">
        <f>SUM(D43:D45)</f>
        <v>0</v>
      </c>
      <c r="E46" s="144"/>
    </row>
    <row r="47" spans="1:5" s="42" customFormat="1" ht="24.75" customHeight="1">
      <c r="A47" s="59" t="s">
        <v>40</v>
      </c>
      <c r="B47" s="100" t="s">
        <v>324</v>
      </c>
      <c r="C47" s="145">
        <f>C42-C46</f>
        <v>0</v>
      </c>
      <c r="D47" s="145">
        <f>D42-D46</f>
        <v>816</v>
      </c>
      <c r="E47" s="144"/>
    </row>
    <row r="48" spans="1:5" s="42" customFormat="1" ht="24.75" customHeight="1">
      <c r="A48" s="59" t="s">
        <v>41</v>
      </c>
      <c r="B48" s="89" t="s">
        <v>325</v>
      </c>
      <c r="C48" s="44"/>
      <c r="D48" s="44"/>
      <c r="E48" s="144"/>
    </row>
    <row r="49" spans="1:5" s="42" customFormat="1" ht="24.75" customHeight="1">
      <c r="A49" s="59" t="s">
        <v>42</v>
      </c>
      <c r="B49" s="100" t="s">
        <v>326</v>
      </c>
      <c r="C49" s="145">
        <f>C35+C47+C38</f>
        <v>0</v>
      </c>
      <c r="D49" s="145">
        <f>D35+D47+D38</f>
        <v>1448</v>
      </c>
      <c r="E49" s="144"/>
    </row>
    <row r="50" spans="1:5" s="42" customFormat="1" ht="24.75" customHeight="1">
      <c r="A50" s="59" t="s">
        <v>43</v>
      </c>
      <c r="B50" s="89" t="s">
        <v>327</v>
      </c>
      <c r="C50" s="44"/>
      <c r="D50" s="44"/>
      <c r="E50" s="144"/>
    </row>
    <row r="51" spans="1:5" s="42" customFormat="1" ht="24.75" customHeight="1">
      <c r="A51" s="59" t="s">
        <v>44</v>
      </c>
      <c r="B51" s="89" t="s">
        <v>328</v>
      </c>
      <c r="C51" s="44"/>
      <c r="D51" s="44"/>
      <c r="E51" s="144"/>
    </row>
    <row r="52" spans="1:5" s="42" customFormat="1" ht="24.75" customHeight="1">
      <c r="A52" s="59" t="s">
        <v>45</v>
      </c>
      <c r="B52" s="89" t="s">
        <v>505</v>
      </c>
      <c r="C52" s="44"/>
      <c r="D52" s="44"/>
      <c r="E52" s="144"/>
    </row>
    <row r="53" spans="1:5" s="42" customFormat="1" ht="24.75" customHeight="1">
      <c r="A53" s="59" t="s">
        <v>46</v>
      </c>
      <c r="B53" s="89" t="s">
        <v>329</v>
      </c>
      <c r="C53" s="44">
        <f>C49+C50+C51</f>
        <v>0</v>
      </c>
      <c r="D53" s="44">
        <f>D49+D50+D51</f>
        <v>1448</v>
      </c>
      <c r="E53" s="144"/>
    </row>
    <row r="54" spans="1:5" s="43" customFormat="1" ht="24.75" customHeight="1">
      <c r="A54" s="59" t="s">
        <v>47</v>
      </c>
      <c r="B54" s="94" t="s">
        <v>330</v>
      </c>
      <c r="C54" s="50">
        <f>C53</f>
        <v>0</v>
      </c>
      <c r="D54" s="50">
        <f>D53</f>
        <v>1448</v>
      </c>
      <c r="E54" s="146"/>
    </row>
    <row r="55" spans="1:5" s="42" customFormat="1" ht="24.75" customHeight="1">
      <c r="A55" s="59" t="s">
        <v>48</v>
      </c>
      <c r="B55" s="98" t="s">
        <v>331</v>
      </c>
      <c r="C55" s="44"/>
      <c r="D55" s="44"/>
      <c r="E55" s="144"/>
    </row>
    <row r="56" spans="1:5" s="42" customFormat="1" ht="24.75" customHeight="1">
      <c r="A56" s="59" t="s">
        <v>49</v>
      </c>
      <c r="B56" s="98" t="s">
        <v>332</v>
      </c>
      <c r="C56" s="44"/>
      <c r="D56" s="44">
        <f>D54-D55</f>
        <v>1448</v>
      </c>
      <c r="E56" s="144"/>
    </row>
  </sheetData>
  <sheetProtection/>
  <mergeCells count="2">
    <mergeCell ref="A1:D1"/>
    <mergeCell ref="A29:D29"/>
  </mergeCells>
  <printOptions/>
  <pageMargins left="0.7874015748031497" right="0.7874015748031497" top="1.5748031496062993" bottom="0.984251968503937" header="0.7086614173228347" footer="0.5118110236220472"/>
  <pageSetup horizontalDpi="600" verticalDpi="600" orientation="portrait" paperSize="9" r:id="rId1"/>
  <headerFooter alignWithMargins="0">
    <oddHeader>&amp;R16. melléklet a 7/2013.(IV.18.) önkormányzati rendelethez
Az önkormányzat pénzmaradványa
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6" sqref="A16:E16"/>
    </sheetView>
  </sheetViews>
  <sheetFormatPr defaultColWidth="9.140625" defaultRowHeight="12.75"/>
  <cols>
    <col min="1" max="1" width="5.7109375" style="21" customWidth="1"/>
    <col min="2" max="2" width="47.7109375" style="8" customWidth="1"/>
    <col min="3" max="3" width="9.28125" style="12" customWidth="1"/>
    <col min="4" max="4" width="12.28125" style="12" customWidth="1"/>
    <col min="5" max="5" width="10.57421875" style="12" customWidth="1"/>
    <col min="6" max="16384" width="9.140625" style="12" customWidth="1"/>
  </cols>
  <sheetData>
    <row r="1" spans="2:5" ht="15.75">
      <c r="B1" s="320" t="s">
        <v>827</v>
      </c>
      <c r="C1" s="321"/>
      <c r="D1" s="321"/>
      <c r="E1" s="321"/>
    </row>
    <row r="2" spans="2:5" ht="15.75">
      <c r="B2" s="322" t="s">
        <v>752</v>
      </c>
      <c r="C2" s="323"/>
      <c r="D2" s="323"/>
      <c r="E2" s="323"/>
    </row>
    <row r="4" ht="15.75">
      <c r="E4" s="42" t="s">
        <v>559</v>
      </c>
    </row>
    <row r="5" spans="1:5" s="21" customFormat="1" ht="15.75">
      <c r="A5" s="17"/>
      <c r="B5" s="324" t="s">
        <v>614</v>
      </c>
      <c r="C5" s="325"/>
      <c r="D5" s="326" t="s">
        <v>594</v>
      </c>
      <c r="E5" s="326"/>
    </row>
    <row r="6" spans="1:5" s="15" customFormat="1" ht="34.5" customHeight="1">
      <c r="A6" s="27" t="s">
        <v>468</v>
      </c>
      <c r="B6" s="324" t="s">
        <v>217</v>
      </c>
      <c r="C6" s="337"/>
      <c r="D6" s="326" t="s">
        <v>312</v>
      </c>
      <c r="E6" s="326"/>
    </row>
    <row r="7" spans="1:5" ht="34.5" customHeight="1">
      <c r="A7" s="27" t="s">
        <v>469</v>
      </c>
      <c r="B7" s="335" t="s">
        <v>313</v>
      </c>
      <c r="C7" s="336"/>
      <c r="D7" s="329">
        <v>24205</v>
      </c>
      <c r="E7" s="330"/>
    </row>
    <row r="8" spans="1:5" ht="34.5" customHeight="1">
      <c r="A8" s="27" t="s">
        <v>470</v>
      </c>
      <c r="B8" s="335" t="s">
        <v>314</v>
      </c>
      <c r="C8" s="336"/>
      <c r="D8" s="329">
        <v>695</v>
      </c>
      <c r="E8" s="330"/>
    </row>
    <row r="9" spans="1:5" ht="34.5" customHeight="1">
      <c r="A9" s="27" t="s">
        <v>472</v>
      </c>
      <c r="B9" s="335" t="s">
        <v>315</v>
      </c>
      <c r="C9" s="336"/>
      <c r="D9" s="329">
        <f>SUM(D7:D8)</f>
        <v>24900</v>
      </c>
      <c r="E9" s="330"/>
    </row>
    <row r="10" spans="1:5" ht="34.5" customHeight="1">
      <c r="A10" s="27" t="s">
        <v>473</v>
      </c>
      <c r="B10" s="335" t="s">
        <v>316</v>
      </c>
      <c r="C10" s="336"/>
      <c r="D10" s="329">
        <v>987544</v>
      </c>
      <c r="E10" s="330"/>
    </row>
    <row r="11" spans="1:5" ht="34.5" customHeight="1">
      <c r="A11" s="27" t="s">
        <v>474</v>
      </c>
      <c r="B11" s="335" t="s">
        <v>317</v>
      </c>
      <c r="C11" s="336"/>
      <c r="D11" s="329">
        <v>847902</v>
      </c>
      <c r="E11" s="330"/>
    </row>
    <row r="12" spans="1:5" ht="34.5" customHeight="1">
      <c r="A12" s="27" t="s">
        <v>475</v>
      </c>
      <c r="B12" s="327" t="s">
        <v>318</v>
      </c>
      <c r="C12" s="328"/>
      <c r="D12" s="329">
        <v>163927</v>
      </c>
      <c r="E12" s="330"/>
    </row>
    <row r="13" spans="1:5" ht="34.5" customHeight="1">
      <c r="A13" s="27" t="s">
        <v>476</v>
      </c>
      <c r="B13" s="327" t="s">
        <v>319</v>
      </c>
      <c r="C13" s="328"/>
      <c r="D13" s="329">
        <v>615</v>
      </c>
      <c r="E13" s="330"/>
    </row>
    <row r="14" spans="1:5" ht="34.5" customHeight="1">
      <c r="A14" s="27" t="s">
        <v>478</v>
      </c>
      <c r="B14" s="327" t="s">
        <v>320</v>
      </c>
      <c r="C14" s="328"/>
      <c r="D14" s="329">
        <f>SUM(D12:D13)</f>
        <v>164542</v>
      </c>
      <c r="E14" s="330"/>
    </row>
    <row r="15" spans="3:4" ht="81" customHeight="1">
      <c r="C15" s="55"/>
      <c r="D15" s="56"/>
    </row>
    <row r="16" spans="1:5" ht="20.25" customHeight="1">
      <c r="A16" s="310" t="s">
        <v>828</v>
      </c>
      <c r="B16" s="332"/>
      <c r="C16" s="332"/>
      <c r="D16" s="332"/>
      <c r="E16" s="332"/>
    </row>
    <row r="17" spans="1:5" ht="15.75">
      <c r="A17" s="333" t="s">
        <v>21</v>
      </c>
      <c r="B17" s="334"/>
      <c r="C17" s="334"/>
      <c r="D17" s="334"/>
      <c r="E17" s="334"/>
    </row>
    <row r="18" spans="2:3" ht="15.75">
      <c r="B18" s="12"/>
      <c r="C18" s="15"/>
    </row>
    <row r="19" spans="1:4" s="10" customFormat="1" ht="23.25" customHeight="1">
      <c r="A19" s="21"/>
      <c r="B19" s="331"/>
      <c r="C19" s="331"/>
      <c r="D19" s="331"/>
    </row>
    <row r="20" spans="1:5" s="21" customFormat="1" ht="15.75">
      <c r="A20" s="17"/>
      <c r="B20" s="17" t="s">
        <v>614</v>
      </c>
      <c r="C20" s="17" t="s">
        <v>594</v>
      </c>
      <c r="D20" s="17" t="s">
        <v>595</v>
      </c>
      <c r="E20" s="17" t="s">
        <v>596</v>
      </c>
    </row>
    <row r="21" spans="1:5" s="15" customFormat="1" ht="63.75" customHeight="1">
      <c r="A21" s="27" t="s">
        <v>468</v>
      </c>
      <c r="B21" s="27" t="s">
        <v>217</v>
      </c>
      <c r="C21" s="45" t="s">
        <v>427</v>
      </c>
      <c r="D21" s="45" t="s">
        <v>428</v>
      </c>
      <c r="E21" s="45" t="s">
        <v>529</v>
      </c>
    </row>
    <row r="22" spans="1:5" ht="15.75">
      <c r="A22" s="27" t="s">
        <v>469</v>
      </c>
      <c r="B22" s="1" t="s">
        <v>426</v>
      </c>
      <c r="C22" s="27">
        <v>1</v>
      </c>
      <c r="D22" s="38">
        <v>2840000</v>
      </c>
      <c r="E22" s="124">
        <v>0.0007</v>
      </c>
    </row>
    <row r="23" spans="1:5" s="10" customFormat="1" ht="15.75">
      <c r="A23" s="27" t="s">
        <v>470</v>
      </c>
      <c r="B23" s="2" t="s">
        <v>241</v>
      </c>
      <c r="C23" s="17"/>
      <c r="D23" s="39">
        <f>SUM(D22:D22)</f>
        <v>2840000</v>
      </c>
      <c r="E23" s="2"/>
    </row>
  </sheetData>
  <sheetProtection/>
  <mergeCells count="25">
    <mergeCell ref="B8:C8"/>
    <mergeCell ref="D8:E8"/>
    <mergeCell ref="B9:C9"/>
    <mergeCell ref="D9:E9"/>
    <mergeCell ref="B6:C6"/>
    <mergeCell ref="D6:E6"/>
    <mergeCell ref="B7:C7"/>
    <mergeCell ref="D7:E7"/>
    <mergeCell ref="B19:D19"/>
    <mergeCell ref="A16:E16"/>
    <mergeCell ref="A17:E17"/>
    <mergeCell ref="B12:C12"/>
    <mergeCell ref="D12:E12"/>
    <mergeCell ref="B13:C13"/>
    <mergeCell ref="D13:E13"/>
    <mergeCell ref="B1:E1"/>
    <mergeCell ref="B2:E2"/>
    <mergeCell ref="B5:C5"/>
    <mergeCell ref="D5:E5"/>
    <mergeCell ref="B14:C14"/>
    <mergeCell ref="D14:E14"/>
    <mergeCell ref="B10:C10"/>
    <mergeCell ref="D10:E10"/>
    <mergeCell ref="B11:C11"/>
    <mergeCell ref="D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8515625" style="37" customWidth="1"/>
    <col min="2" max="2" width="15.8515625" style="37" customWidth="1"/>
    <col min="3" max="3" width="11.421875" style="37" customWidth="1"/>
    <col min="4" max="4" width="11.140625" style="37" customWidth="1"/>
    <col min="5" max="5" width="11.00390625" style="37" customWidth="1"/>
    <col min="6" max="6" width="9.28125" style="37" customWidth="1"/>
    <col min="7" max="7" width="10.7109375" style="37" customWidth="1"/>
    <col min="8" max="8" width="10.140625" style="37" customWidth="1"/>
    <col min="9" max="16384" width="9.140625" style="37" customWidth="1"/>
  </cols>
  <sheetData>
    <row r="1" spans="1:8" ht="12.75">
      <c r="A1" s="310" t="s">
        <v>829</v>
      </c>
      <c r="B1" s="339"/>
      <c r="C1" s="339"/>
      <c r="D1" s="339"/>
      <c r="E1" s="339"/>
      <c r="F1" s="339"/>
      <c r="G1" s="339"/>
      <c r="H1" s="339"/>
    </row>
    <row r="2" spans="1:8" ht="15">
      <c r="A2" s="333" t="s">
        <v>23</v>
      </c>
      <c r="B2" s="340"/>
      <c r="C2" s="340"/>
      <c r="D2" s="340"/>
      <c r="E2" s="340"/>
      <c r="F2" s="340"/>
      <c r="G2" s="340"/>
      <c r="H2" s="340"/>
    </row>
    <row r="3" spans="1:8" ht="12.75">
      <c r="A3" s="311"/>
      <c r="B3" s="311"/>
      <c r="C3" s="311"/>
      <c r="D3" s="311"/>
      <c r="E3" s="311"/>
      <c r="F3" s="311"/>
      <c r="G3" s="311"/>
      <c r="H3" s="311"/>
    </row>
    <row r="4" spans="1:8" ht="15.75">
      <c r="A4" s="319"/>
      <c r="B4" s="311"/>
      <c r="C4" s="311"/>
      <c r="D4" s="311"/>
      <c r="E4" s="311"/>
      <c r="F4" s="311"/>
      <c r="G4" s="311"/>
      <c r="H4" s="311"/>
    </row>
    <row r="5" spans="1:8" s="120" customFormat="1" ht="48" customHeight="1">
      <c r="A5" s="17"/>
      <c r="B5" s="123" t="s">
        <v>614</v>
      </c>
      <c r="C5" s="123" t="s">
        <v>594</v>
      </c>
      <c r="D5" s="123" t="s">
        <v>595</v>
      </c>
      <c r="E5" s="123" t="s">
        <v>596</v>
      </c>
      <c r="F5" s="123" t="s">
        <v>597</v>
      </c>
      <c r="G5" s="123" t="s">
        <v>615</v>
      </c>
      <c r="H5" s="123" t="s">
        <v>19</v>
      </c>
    </row>
    <row r="6" spans="1:8" ht="48" customHeight="1">
      <c r="A6" s="338" t="s">
        <v>468</v>
      </c>
      <c r="B6" s="324" t="s">
        <v>494</v>
      </c>
      <c r="C6" s="324" t="s">
        <v>495</v>
      </c>
      <c r="D6" s="324" t="s">
        <v>496</v>
      </c>
      <c r="E6" s="324" t="s">
        <v>497</v>
      </c>
      <c r="F6" s="324"/>
      <c r="G6" s="324"/>
      <c r="H6" s="324"/>
    </row>
    <row r="7" spans="1:8" ht="48" customHeight="1">
      <c r="A7" s="338"/>
      <c r="B7" s="324"/>
      <c r="C7" s="324"/>
      <c r="D7" s="324"/>
      <c r="E7" s="18" t="s">
        <v>805</v>
      </c>
      <c r="F7" s="18" t="s">
        <v>498</v>
      </c>
      <c r="G7" s="18" t="s">
        <v>499</v>
      </c>
      <c r="H7" s="18" t="s">
        <v>500</v>
      </c>
    </row>
    <row r="8" spans="1:8" ht="48" customHeight="1">
      <c r="A8" s="45" t="s">
        <v>469</v>
      </c>
      <c r="B8" s="147" t="s">
        <v>501</v>
      </c>
      <c r="C8" s="147"/>
      <c r="D8" s="147"/>
      <c r="E8" s="147">
        <f>E9</f>
        <v>0</v>
      </c>
      <c r="F8" s="147">
        <f>F9</f>
        <v>0</v>
      </c>
      <c r="G8" s="147">
        <f>G9</f>
        <v>0</v>
      </c>
      <c r="H8" s="147">
        <f>H9</f>
        <v>0</v>
      </c>
    </row>
    <row r="9" spans="1:8" ht="48" customHeight="1">
      <c r="A9" s="45" t="s">
        <v>470</v>
      </c>
      <c r="B9" s="45" t="s">
        <v>563</v>
      </c>
      <c r="C9" s="45"/>
      <c r="D9" s="45"/>
      <c r="E9" s="45"/>
      <c r="F9" s="45"/>
      <c r="G9" s="45"/>
      <c r="H9" s="45"/>
    </row>
    <row r="10" spans="1:8" ht="65.25" customHeight="1">
      <c r="A10" s="45" t="s">
        <v>472</v>
      </c>
      <c r="B10" s="147" t="s">
        <v>503</v>
      </c>
      <c r="C10" s="147"/>
      <c r="D10" s="147"/>
      <c r="E10" s="148">
        <f>E11+E12+E13+E14</f>
        <v>985</v>
      </c>
      <c r="F10" s="148">
        <f>F11+F12+F13+F14</f>
        <v>107</v>
      </c>
      <c r="G10" s="148">
        <f>G11+G12+G13+G14</f>
        <v>141</v>
      </c>
      <c r="H10" s="148">
        <f>H11+H12+H13+H14</f>
        <v>0</v>
      </c>
    </row>
    <row r="11" spans="1:8" ht="48" customHeight="1">
      <c r="A11" s="45" t="s">
        <v>474</v>
      </c>
      <c r="B11" s="45" t="s">
        <v>525</v>
      </c>
      <c r="C11" s="45">
        <v>2007</v>
      </c>
      <c r="D11" s="45">
        <v>2028</v>
      </c>
      <c r="E11" s="125">
        <v>0</v>
      </c>
      <c r="F11" s="125">
        <v>0</v>
      </c>
      <c r="G11" s="125">
        <v>0</v>
      </c>
      <c r="H11" s="125"/>
    </row>
    <row r="12" spans="1:8" ht="48" customHeight="1">
      <c r="A12" s="45" t="s">
        <v>475</v>
      </c>
      <c r="B12" s="45" t="s">
        <v>627</v>
      </c>
      <c r="C12" s="45">
        <v>2009</v>
      </c>
      <c r="D12" s="45">
        <v>2015</v>
      </c>
      <c r="E12" s="125">
        <v>985</v>
      </c>
      <c r="F12" s="125">
        <v>107</v>
      </c>
      <c r="G12" s="125">
        <v>141</v>
      </c>
      <c r="H12" s="125"/>
    </row>
    <row r="13" spans="1:8" ht="48" customHeight="1">
      <c r="A13" s="45" t="s">
        <v>476</v>
      </c>
      <c r="B13" s="45" t="s">
        <v>97</v>
      </c>
      <c r="C13" s="45">
        <v>2010</v>
      </c>
      <c r="D13" s="45">
        <v>2020</v>
      </c>
      <c r="E13" s="125">
        <v>0</v>
      </c>
      <c r="F13" s="125">
        <v>0</v>
      </c>
      <c r="G13" s="125">
        <v>0</v>
      </c>
      <c r="H13" s="125"/>
    </row>
    <row r="14" spans="1:8" ht="48" customHeight="1">
      <c r="A14" s="45" t="s">
        <v>478</v>
      </c>
      <c r="B14" s="45" t="s">
        <v>98</v>
      </c>
      <c r="C14" s="45">
        <v>2010</v>
      </c>
      <c r="D14" s="45">
        <v>2020</v>
      </c>
      <c r="E14" s="125">
        <v>0</v>
      </c>
      <c r="F14" s="125">
        <v>0</v>
      </c>
      <c r="G14" s="125">
        <v>0</v>
      </c>
      <c r="H14" s="125"/>
    </row>
    <row r="15" spans="1:8" ht="48" customHeight="1">
      <c r="A15" s="45" t="s">
        <v>480</v>
      </c>
      <c r="B15" s="18" t="s">
        <v>623</v>
      </c>
      <c r="C15" s="18"/>
      <c r="D15" s="18"/>
      <c r="E15" s="23">
        <f>E10+E8</f>
        <v>985</v>
      </c>
      <c r="F15" s="23">
        <f>F10+F8</f>
        <v>107</v>
      </c>
      <c r="G15" s="23">
        <f>G10+G8</f>
        <v>141</v>
      </c>
      <c r="H15" s="23">
        <f>H10+H8</f>
        <v>0</v>
      </c>
    </row>
    <row r="16" ht="12.75" customHeight="1">
      <c r="A16" s="19"/>
    </row>
  </sheetData>
  <sheetProtection/>
  <mergeCells count="9">
    <mergeCell ref="E6:H6"/>
    <mergeCell ref="A6:A7"/>
    <mergeCell ref="B6:B7"/>
    <mergeCell ref="C6:C7"/>
    <mergeCell ref="D6:D7"/>
    <mergeCell ref="A1:H1"/>
    <mergeCell ref="A3:H3"/>
    <mergeCell ref="A2:H2"/>
    <mergeCell ref="A4:H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7" sqref="A17:E17"/>
    </sheetView>
  </sheetViews>
  <sheetFormatPr defaultColWidth="9.140625" defaultRowHeight="12.75"/>
  <cols>
    <col min="1" max="1" width="6.421875" style="21" customWidth="1"/>
    <col min="2" max="2" width="27.140625" style="12" customWidth="1"/>
    <col min="3" max="3" width="18.8515625" style="12" customWidth="1"/>
    <col min="4" max="4" width="17.8515625" style="12" customWidth="1"/>
    <col min="5" max="5" width="16.57421875" style="12" customWidth="1"/>
    <col min="6" max="16384" width="9.140625" style="12" customWidth="1"/>
  </cols>
  <sheetData>
    <row r="1" spans="1:5" ht="15.75">
      <c r="A1" s="320" t="s">
        <v>830</v>
      </c>
      <c r="B1" s="343"/>
      <c r="C1" s="343"/>
      <c r="D1" s="343"/>
      <c r="E1" s="343"/>
    </row>
    <row r="2" spans="1:5" ht="15.75">
      <c r="A2" s="333" t="s">
        <v>504</v>
      </c>
      <c r="B2" s="334"/>
      <c r="C2" s="334"/>
      <c r="D2" s="334"/>
      <c r="E2" s="334"/>
    </row>
    <row r="3" spans="1:5" s="29" customFormat="1" ht="31.5" customHeight="1">
      <c r="A3" s="16"/>
      <c r="B3" s="331"/>
      <c r="C3" s="331"/>
      <c r="D3" s="331"/>
      <c r="E3" s="331"/>
    </row>
    <row r="4" spans="1:5" s="8" customFormat="1" ht="17.25" customHeight="1">
      <c r="A4" s="16"/>
      <c r="B4" s="9"/>
      <c r="C4" s="9"/>
      <c r="D4" s="9"/>
      <c r="E4" s="35" t="s">
        <v>431</v>
      </c>
    </row>
    <row r="5" spans="1:5" s="21" customFormat="1" ht="15.75">
      <c r="A5" s="17"/>
      <c r="B5" s="17" t="s">
        <v>593</v>
      </c>
      <c r="C5" s="17" t="s">
        <v>594</v>
      </c>
      <c r="D5" s="17" t="s">
        <v>595</v>
      </c>
      <c r="E5" s="17" t="s">
        <v>596</v>
      </c>
    </row>
    <row r="6" spans="1:5" s="15" customFormat="1" ht="15.75">
      <c r="A6" s="17" t="s">
        <v>468</v>
      </c>
      <c r="B6" s="27" t="s">
        <v>432</v>
      </c>
      <c r="C6" s="344" t="s">
        <v>433</v>
      </c>
      <c r="D6" s="344"/>
      <c r="E6" s="344"/>
    </row>
    <row r="7" spans="1:5" s="21" customFormat="1" ht="15.75">
      <c r="A7" s="17"/>
      <c r="B7" s="17"/>
      <c r="C7" s="126">
        <v>40909</v>
      </c>
      <c r="D7" s="126">
        <v>41275</v>
      </c>
      <c r="E7" s="126">
        <v>41640</v>
      </c>
    </row>
    <row r="8" spans="1:5" ht="19.5" customHeight="1">
      <c r="A8" s="17"/>
      <c r="B8" s="1" t="s">
        <v>434</v>
      </c>
      <c r="C8" s="127">
        <v>367</v>
      </c>
      <c r="D8" s="127">
        <v>516</v>
      </c>
      <c r="E8" s="127">
        <v>350</v>
      </c>
    </row>
    <row r="17" spans="1:5" s="37" customFormat="1" ht="12.75">
      <c r="A17" s="310" t="s">
        <v>831</v>
      </c>
      <c r="B17" s="343"/>
      <c r="C17" s="343"/>
      <c r="D17" s="343"/>
      <c r="E17" s="343"/>
    </row>
    <row r="18" spans="1:5" s="37" customFormat="1" ht="15">
      <c r="A18" s="333" t="s">
        <v>25</v>
      </c>
      <c r="B18" s="333"/>
      <c r="C18" s="333"/>
      <c r="D18" s="333"/>
      <c r="E18" s="333"/>
    </row>
    <row r="19" spans="1:5" s="37" customFormat="1" ht="15.75">
      <c r="A19" s="120"/>
      <c r="B19" s="15"/>
      <c r="E19" s="40"/>
    </row>
    <row r="20" spans="1:5" s="37" customFormat="1" ht="15.75">
      <c r="A20" s="120"/>
      <c r="B20" s="319"/>
      <c r="C20" s="311"/>
      <c r="D20" s="311"/>
      <c r="E20" s="311"/>
    </row>
    <row r="21" spans="1:5" s="37" customFormat="1" ht="15.75">
      <c r="A21" s="120"/>
      <c r="B21" s="319"/>
      <c r="C21" s="311"/>
      <c r="D21" s="311"/>
      <c r="E21" s="311"/>
    </row>
    <row r="22" spans="1:2" s="37" customFormat="1" ht="15.75">
      <c r="A22" s="120"/>
      <c r="B22" s="21"/>
    </row>
    <row r="23" spans="1:5" s="120" customFormat="1" ht="15.75">
      <c r="A23" s="123"/>
      <c r="B23" s="341" t="s">
        <v>614</v>
      </c>
      <c r="C23" s="342"/>
      <c r="D23" s="123" t="s">
        <v>594</v>
      </c>
      <c r="E23" s="123" t="s">
        <v>595</v>
      </c>
    </row>
    <row r="24" spans="1:5" s="37" customFormat="1" ht="47.25">
      <c r="A24" s="123" t="s">
        <v>468</v>
      </c>
      <c r="B24" s="324" t="s">
        <v>466</v>
      </c>
      <c r="C24" s="338"/>
      <c r="D24" s="18" t="s">
        <v>502</v>
      </c>
      <c r="E24" s="18" t="s">
        <v>467</v>
      </c>
    </row>
    <row r="25" spans="1:5" s="37" customFormat="1" ht="15.75">
      <c r="A25" s="123" t="s">
        <v>469</v>
      </c>
      <c r="B25" s="338" t="s">
        <v>231</v>
      </c>
      <c r="C25" s="338"/>
      <c r="D25" s="125">
        <v>113000</v>
      </c>
      <c r="E25" s="125">
        <v>9100</v>
      </c>
    </row>
    <row r="26" spans="1:5" s="37" customFormat="1" ht="15.75">
      <c r="A26" s="123" t="s">
        <v>470</v>
      </c>
      <c r="B26" s="338" t="s">
        <v>588</v>
      </c>
      <c r="C26" s="338"/>
      <c r="D26" s="125">
        <v>34900</v>
      </c>
      <c r="E26" s="125">
        <v>5500</v>
      </c>
    </row>
    <row r="27" spans="1:5" s="37" customFormat="1" ht="15.75">
      <c r="A27" s="123" t="s">
        <v>472</v>
      </c>
      <c r="B27" s="338" t="s">
        <v>471</v>
      </c>
      <c r="C27" s="338"/>
      <c r="D27" s="125">
        <v>16287</v>
      </c>
      <c r="E27" s="125">
        <v>1050</v>
      </c>
    </row>
    <row r="28" spans="1:5" s="37" customFormat="1" ht="15.75">
      <c r="A28" s="123" t="s">
        <v>473</v>
      </c>
      <c r="B28" s="324" t="s">
        <v>242</v>
      </c>
      <c r="C28" s="338"/>
      <c r="D28" s="23">
        <f>SUM(D25:D27)</f>
        <v>164187</v>
      </c>
      <c r="E28" s="23">
        <f>SUM(E25:E27)</f>
        <v>15650</v>
      </c>
    </row>
  </sheetData>
  <sheetProtection/>
  <mergeCells count="14">
    <mergeCell ref="B27:C27"/>
    <mergeCell ref="B28:C28"/>
    <mergeCell ref="B24:C24"/>
    <mergeCell ref="B25:C25"/>
    <mergeCell ref="B26:C26"/>
    <mergeCell ref="B23:C23"/>
    <mergeCell ref="A1:E1"/>
    <mergeCell ref="A2:E2"/>
    <mergeCell ref="A17:E17"/>
    <mergeCell ref="A18:E18"/>
    <mergeCell ref="B3:E3"/>
    <mergeCell ref="C6:E6"/>
    <mergeCell ref="B20:E20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2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.57421875" style="62" customWidth="1"/>
    <col min="2" max="2" width="40.421875" style="42" customWidth="1"/>
    <col min="3" max="3" width="12.28125" style="144" customWidth="1"/>
    <col min="4" max="5" width="12.28125" style="42" customWidth="1"/>
    <col min="6" max="6" width="11.140625" style="144" customWidth="1"/>
    <col min="7" max="16384" width="9.140625" style="42" customWidth="1"/>
  </cols>
  <sheetData>
    <row r="1" spans="1:6" ht="15">
      <c r="A1" s="59"/>
      <c r="B1" s="59" t="s">
        <v>593</v>
      </c>
      <c r="C1" s="130" t="s">
        <v>594</v>
      </c>
      <c r="D1" s="130" t="s">
        <v>595</v>
      </c>
      <c r="E1" s="130" t="s">
        <v>596</v>
      </c>
      <c r="F1" s="130" t="s">
        <v>603</v>
      </c>
    </row>
    <row r="2" spans="1:6" s="43" customFormat="1" ht="42.75">
      <c r="A2" s="59" t="s">
        <v>468</v>
      </c>
      <c r="B2" s="46" t="s">
        <v>217</v>
      </c>
      <c r="C2" s="66" t="s">
        <v>647</v>
      </c>
      <c r="D2" s="66" t="s">
        <v>632</v>
      </c>
      <c r="E2" s="66" t="s">
        <v>628</v>
      </c>
      <c r="F2" s="66" t="s">
        <v>646</v>
      </c>
    </row>
    <row r="3" spans="1:7" ht="24.75" customHeight="1">
      <c r="A3" s="59" t="s">
        <v>469</v>
      </c>
      <c r="B3" s="89" t="s">
        <v>231</v>
      </c>
      <c r="C3" s="67">
        <v>100000</v>
      </c>
      <c r="D3" s="67">
        <v>100000</v>
      </c>
      <c r="E3" s="67">
        <v>103766</v>
      </c>
      <c r="F3" s="273">
        <f>IF(ISERROR(E3/D3),0,E3/D3)</f>
        <v>1.03766</v>
      </c>
      <c r="G3" s="204"/>
    </row>
    <row r="4" spans="1:7" ht="24.75" customHeight="1">
      <c r="A4" s="59" t="s">
        <v>470</v>
      </c>
      <c r="B4" s="89" t="s">
        <v>232</v>
      </c>
      <c r="C4" s="67">
        <v>17000</v>
      </c>
      <c r="D4" s="67">
        <v>27000</v>
      </c>
      <c r="E4" s="67">
        <v>29379</v>
      </c>
      <c r="F4" s="273">
        <f aca="true" t="shared" si="0" ref="F4:F56">IF(ISERROR(E4/D4),0,E4/D4)</f>
        <v>1.088111111111111</v>
      </c>
      <c r="G4" s="144"/>
    </row>
    <row r="5" spans="1:7" ht="24.75" customHeight="1">
      <c r="A5" s="59" t="s">
        <v>472</v>
      </c>
      <c r="B5" s="89" t="s">
        <v>233</v>
      </c>
      <c r="C5" s="67">
        <v>22000</v>
      </c>
      <c r="D5" s="67">
        <v>21000</v>
      </c>
      <c r="E5" s="67">
        <v>21098</v>
      </c>
      <c r="F5" s="273">
        <f t="shared" si="0"/>
        <v>1.0046666666666666</v>
      </c>
      <c r="G5" s="144"/>
    </row>
    <row r="6" spans="1:7" ht="24.75" customHeight="1">
      <c r="A6" s="59" t="s">
        <v>473</v>
      </c>
      <c r="B6" s="89" t="s">
        <v>234</v>
      </c>
      <c r="C6" s="67">
        <v>19000</v>
      </c>
      <c r="D6" s="67">
        <v>26000</v>
      </c>
      <c r="E6" s="67">
        <v>27015</v>
      </c>
      <c r="F6" s="273">
        <f t="shared" si="0"/>
        <v>1.0390384615384616</v>
      </c>
      <c r="G6" s="144"/>
    </row>
    <row r="7" spans="1:7" ht="24.75" customHeight="1">
      <c r="A7" s="59" t="s">
        <v>474</v>
      </c>
      <c r="B7" s="89" t="s">
        <v>235</v>
      </c>
      <c r="C7" s="67"/>
      <c r="D7" s="67"/>
      <c r="E7" s="67"/>
      <c r="F7" s="273">
        <f t="shared" si="0"/>
        <v>0</v>
      </c>
      <c r="G7" s="144"/>
    </row>
    <row r="8" spans="1:7" s="101" customFormat="1" ht="24.75" customHeight="1">
      <c r="A8" s="59" t="s">
        <v>475</v>
      </c>
      <c r="B8" s="100" t="s">
        <v>516</v>
      </c>
      <c r="C8" s="64">
        <f>SUM(C3:C7)</f>
        <v>158000</v>
      </c>
      <c r="D8" s="64">
        <f>SUM(D3:D7)</f>
        <v>174000</v>
      </c>
      <c r="E8" s="64">
        <f>SUM(E3:E7)</f>
        <v>181258</v>
      </c>
      <c r="F8" s="273">
        <f t="shared" si="0"/>
        <v>1.041712643678161</v>
      </c>
      <c r="G8" s="205"/>
    </row>
    <row r="9" spans="1:7" ht="24.75" customHeight="1">
      <c r="A9" s="59" t="s">
        <v>476</v>
      </c>
      <c r="B9" s="89" t="s">
        <v>261</v>
      </c>
      <c r="C9" s="67">
        <v>1500</v>
      </c>
      <c r="D9" s="67">
        <v>1500</v>
      </c>
      <c r="E9" s="67">
        <v>1346</v>
      </c>
      <c r="F9" s="273">
        <f t="shared" si="0"/>
        <v>0.8973333333333333</v>
      </c>
      <c r="G9" s="144"/>
    </row>
    <row r="10" spans="1:7" ht="24.75" customHeight="1">
      <c r="A10" s="59" t="s">
        <v>478</v>
      </c>
      <c r="B10" s="89" t="s">
        <v>606</v>
      </c>
      <c r="C10" s="67">
        <v>2000</v>
      </c>
      <c r="D10" s="67">
        <v>2000</v>
      </c>
      <c r="E10" s="67">
        <v>300</v>
      </c>
      <c r="F10" s="273">
        <f t="shared" si="0"/>
        <v>0.15</v>
      </c>
      <c r="G10" s="144"/>
    </row>
    <row r="11" spans="1:7" ht="24.75" customHeight="1">
      <c r="A11" s="59" t="s">
        <v>480</v>
      </c>
      <c r="B11" s="89" t="s">
        <v>463</v>
      </c>
      <c r="C11" s="67">
        <v>65</v>
      </c>
      <c r="D11" s="67">
        <v>65</v>
      </c>
      <c r="E11" s="67">
        <v>77</v>
      </c>
      <c r="F11" s="273">
        <f t="shared" si="0"/>
        <v>1.1846153846153846</v>
      </c>
      <c r="G11" s="144"/>
    </row>
    <row r="12" spans="1:7" ht="24.75" customHeight="1">
      <c r="A12" s="59" t="s">
        <v>481</v>
      </c>
      <c r="B12" s="89" t="s">
        <v>230</v>
      </c>
      <c r="C12" s="67">
        <v>990</v>
      </c>
      <c r="D12" s="67">
        <v>990</v>
      </c>
      <c r="E12" s="67">
        <v>968</v>
      </c>
      <c r="F12" s="273">
        <f t="shared" si="0"/>
        <v>0.9777777777777777</v>
      </c>
      <c r="G12" s="144"/>
    </row>
    <row r="13" spans="1:7" ht="24.75" customHeight="1">
      <c r="A13" s="59" t="s">
        <v>36</v>
      </c>
      <c r="B13" s="89" t="s">
        <v>810</v>
      </c>
      <c r="C13" s="67"/>
      <c r="D13" s="67"/>
      <c r="E13" s="67">
        <v>389</v>
      </c>
      <c r="F13" s="273"/>
      <c r="G13" s="144"/>
    </row>
    <row r="14" spans="1:7" ht="24.75" customHeight="1">
      <c r="A14" s="59" t="s">
        <v>37</v>
      </c>
      <c r="B14" s="89" t="s">
        <v>258</v>
      </c>
      <c r="C14" s="67">
        <v>38000</v>
      </c>
      <c r="D14" s="67">
        <v>39000</v>
      </c>
      <c r="E14" s="67">
        <v>40466</v>
      </c>
      <c r="F14" s="273">
        <f>IF(ISERROR(E14/D14),0,E14/D14)</f>
        <v>1.0375897435897437</v>
      </c>
      <c r="G14" s="144"/>
    </row>
    <row r="15" spans="1:7" ht="24.75" customHeight="1">
      <c r="A15" s="59" t="s">
        <v>38</v>
      </c>
      <c r="B15" s="89" t="s">
        <v>523</v>
      </c>
      <c r="C15" s="67">
        <v>36028</v>
      </c>
      <c r="D15" s="67">
        <v>36028</v>
      </c>
      <c r="E15" s="67">
        <v>36028</v>
      </c>
      <c r="F15" s="273">
        <f>IF(ISERROR(E15/D15),0,E15/D15)</f>
        <v>1</v>
      </c>
      <c r="G15" s="144"/>
    </row>
    <row r="16" spans="1:7" ht="24.75" customHeight="1">
      <c r="A16" s="59" t="s">
        <v>39</v>
      </c>
      <c r="B16" s="89" t="s">
        <v>255</v>
      </c>
      <c r="C16" s="67">
        <v>16712</v>
      </c>
      <c r="D16" s="67">
        <v>16712</v>
      </c>
      <c r="E16" s="67">
        <v>16712</v>
      </c>
      <c r="F16" s="273">
        <f>IF(ISERROR(E16/D16),0,E16/D16)</f>
        <v>1</v>
      </c>
      <c r="G16" s="144"/>
    </row>
    <row r="17" spans="1:7" s="43" customFormat="1" ht="24.75" customHeight="1">
      <c r="A17" s="59" t="s">
        <v>40</v>
      </c>
      <c r="B17" s="94" t="s">
        <v>811</v>
      </c>
      <c r="C17" s="68">
        <f>SUM(C14:C16)</f>
        <v>90740</v>
      </c>
      <c r="D17" s="68">
        <f>SUM(D14:D16)</f>
        <v>91740</v>
      </c>
      <c r="E17" s="68">
        <f>SUM(E14:E16)</f>
        <v>93206</v>
      </c>
      <c r="F17" s="273">
        <f>IF(ISERROR(E17/D17),0,E17/D17)</f>
        <v>1.0159799433180727</v>
      </c>
      <c r="G17" s="146"/>
    </row>
    <row r="18" spans="1:7" s="43" customFormat="1" ht="24.75" customHeight="1">
      <c r="A18" s="59" t="s">
        <v>41</v>
      </c>
      <c r="B18" s="94" t="s">
        <v>11</v>
      </c>
      <c r="C18" s="68">
        <f>SUM(C8:C13)+C17</f>
        <v>253295</v>
      </c>
      <c r="D18" s="68">
        <f>SUM(D8:D13)+D17</f>
        <v>270295</v>
      </c>
      <c r="E18" s="68">
        <f>SUM(E8:E13)+E17</f>
        <v>277544</v>
      </c>
      <c r="F18" s="273">
        <f t="shared" si="0"/>
        <v>1.026818846075584</v>
      </c>
      <c r="G18" s="146"/>
    </row>
    <row r="19" spans="1:7" ht="24.75" customHeight="1">
      <c r="A19" s="59" t="s">
        <v>42</v>
      </c>
      <c r="B19" s="89" t="s">
        <v>229</v>
      </c>
      <c r="C19" s="67">
        <v>250</v>
      </c>
      <c r="D19" s="67">
        <v>1500</v>
      </c>
      <c r="E19" s="67">
        <v>2673</v>
      </c>
      <c r="F19" s="273">
        <f t="shared" si="0"/>
        <v>1.782</v>
      </c>
      <c r="G19" s="144"/>
    </row>
    <row r="20" spans="1:7" ht="24.75" customHeight="1">
      <c r="A20" s="59" t="s">
        <v>43</v>
      </c>
      <c r="B20" s="89" t="s">
        <v>227</v>
      </c>
      <c r="C20" s="67">
        <v>3150</v>
      </c>
      <c r="D20" s="67">
        <v>2639</v>
      </c>
      <c r="E20" s="67">
        <v>3729</v>
      </c>
      <c r="F20" s="273">
        <f t="shared" si="0"/>
        <v>1.4130352406214475</v>
      </c>
      <c r="G20" s="204"/>
    </row>
    <row r="21" spans="1:7" ht="24.75" customHeight="1">
      <c r="A21" s="59" t="s">
        <v>44</v>
      </c>
      <c r="B21" s="89" t="s">
        <v>228</v>
      </c>
      <c r="C21" s="67">
        <v>3000</v>
      </c>
      <c r="D21" s="67">
        <v>3000</v>
      </c>
      <c r="E21" s="67">
        <v>4261</v>
      </c>
      <c r="F21" s="273">
        <f t="shared" si="0"/>
        <v>1.4203333333333332</v>
      </c>
      <c r="G21" s="144"/>
    </row>
    <row r="22" spans="1:7" ht="33.75" customHeight="1">
      <c r="A22" s="59" t="s">
        <v>45</v>
      </c>
      <c r="B22" s="48" t="s">
        <v>648</v>
      </c>
      <c r="C22" s="67">
        <v>5500</v>
      </c>
      <c r="D22" s="67">
        <v>5500</v>
      </c>
      <c r="E22" s="67">
        <v>4349</v>
      </c>
      <c r="F22" s="273">
        <f t="shared" si="0"/>
        <v>0.7907272727272727</v>
      </c>
      <c r="G22" s="144" t="s">
        <v>757</v>
      </c>
    </row>
    <row r="23" spans="1:7" ht="33.75" customHeight="1">
      <c r="A23" s="59" t="s">
        <v>46</v>
      </c>
      <c r="B23" s="89" t="s">
        <v>568</v>
      </c>
      <c r="C23" s="67">
        <v>4688</v>
      </c>
      <c r="D23" s="67">
        <v>1887</v>
      </c>
      <c r="E23" s="67">
        <v>1887</v>
      </c>
      <c r="F23" s="273">
        <f t="shared" si="0"/>
        <v>1</v>
      </c>
      <c r="G23" s="144"/>
    </row>
    <row r="24" spans="1:7" ht="24.75" customHeight="1">
      <c r="A24" s="59" t="s">
        <v>47</v>
      </c>
      <c r="B24" s="98" t="s">
        <v>813</v>
      </c>
      <c r="C24" s="67">
        <v>3100</v>
      </c>
      <c r="D24" s="67">
        <v>3100</v>
      </c>
      <c r="E24" s="67">
        <v>5551</v>
      </c>
      <c r="F24" s="273">
        <f t="shared" si="0"/>
        <v>1.7906451612903225</v>
      </c>
      <c r="G24" s="144"/>
    </row>
    <row r="25" spans="1:7" ht="24.75" customHeight="1">
      <c r="A25" s="59" t="s">
        <v>48</v>
      </c>
      <c r="B25" s="98" t="s">
        <v>649</v>
      </c>
      <c r="C25" s="67">
        <v>114935</v>
      </c>
      <c r="D25" s="67">
        <v>130835</v>
      </c>
      <c r="E25" s="67">
        <v>131662</v>
      </c>
      <c r="F25" s="273">
        <f t="shared" si="0"/>
        <v>1.0063209385867695</v>
      </c>
      <c r="G25" s="144"/>
    </row>
    <row r="26" spans="1:7" s="43" customFormat="1" ht="28.5" customHeight="1">
      <c r="A26" s="59" t="s">
        <v>49</v>
      </c>
      <c r="B26" s="49" t="s">
        <v>812</v>
      </c>
      <c r="C26" s="68">
        <f>SUM(C19:C25)</f>
        <v>134623</v>
      </c>
      <c r="D26" s="68">
        <f>SUM(D19:D25)</f>
        <v>148461</v>
      </c>
      <c r="E26" s="68">
        <f>SUM(E19:E25)</f>
        <v>154112</v>
      </c>
      <c r="F26" s="273">
        <f t="shared" si="0"/>
        <v>1.0380638686254302</v>
      </c>
      <c r="G26" s="146"/>
    </row>
    <row r="27" spans="1:7" ht="24.75" customHeight="1">
      <c r="A27" s="59" t="s">
        <v>50</v>
      </c>
      <c r="B27" s="89" t="s">
        <v>650</v>
      </c>
      <c r="C27" s="67">
        <v>12170</v>
      </c>
      <c r="D27" s="67">
        <v>22419</v>
      </c>
      <c r="E27" s="67">
        <v>24507</v>
      </c>
      <c r="F27" s="273">
        <f t="shared" si="0"/>
        <v>1.09313528703332</v>
      </c>
      <c r="G27" s="144"/>
    </row>
    <row r="28" spans="1:7" ht="24.75" customHeight="1">
      <c r="A28" s="59" t="s">
        <v>51</v>
      </c>
      <c r="B28" s="107" t="s">
        <v>651</v>
      </c>
      <c r="C28" s="206">
        <v>3600</v>
      </c>
      <c r="D28" s="206">
        <v>3600</v>
      </c>
      <c r="E28" s="206">
        <v>3886</v>
      </c>
      <c r="F28" s="273">
        <f t="shared" si="0"/>
        <v>1.0794444444444444</v>
      </c>
      <c r="G28" s="144"/>
    </row>
    <row r="29" spans="1:7" ht="33.75" customHeight="1">
      <c r="A29" s="59" t="s">
        <v>52</v>
      </c>
      <c r="B29" s="49" t="s">
        <v>652</v>
      </c>
      <c r="C29" s="68">
        <f>C18+C26+C27</f>
        <v>400088</v>
      </c>
      <c r="D29" s="68">
        <f>D18+D26+D27</f>
        <v>441175</v>
      </c>
      <c r="E29" s="68">
        <f>E18+E26+E27</f>
        <v>456163</v>
      </c>
      <c r="F29" s="273">
        <f t="shared" si="0"/>
        <v>1.0339729132430442</v>
      </c>
      <c r="G29" s="146"/>
    </row>
    <row r="30" spans="1:6" ht="15">
      <c r="A30" s="59"/>
      <c r="B30" s="59" t="s">
        <v>593</v>
      </c>
      <c r="C30" s="130" t="s">
        <v>594</v>
      </c>
      <c r="D30" s="130" t="s">
        <v>595</v>
      </c>
      <c r="E30" s="130" t="s">
        <v>596</v>
      </c>
      <c r="F30" s="271" t="s">
        <v>597</v>
      </c>
    </row>
    <row r="31" spans="1:6" s="43" customFormat="1" ht="57" customHeight="1">
      <c r="A31" s="59" t="s">
        <v>53</v>
      </c>
      <c r="B31" s="46" t="s">
        <v>217</v>
      </c>
      <c r="C31" s="66" t="s">
        <v>647</v>
      </c>
      <c r="D31" s="66" t="s">
        <v>632</v>
      </c>
      <c r="E31" s="66" t="s">
        <v>628</v>
      </c>
      <c r="F31" s="66" t="s">
        <v>646</v>
      </c>
    </row>
    <row r="32" spans="1:7" ht="24.75" customHeight="1">
      <c r="A32" s="59" t="s">
        <v>54</v>
      </c>
      <c r="B32" s="89" t="s">
        <v>259</v>
      </c>
      <c r="C32" s="67">
        <v>44036</v>
      </c>
      <c r="D32" s="67">
        <v>69487</v>
      </c>
      <c r="E32" s="67">
        <v>69487</v>
      </c>
      <c r="F32" s="273">
        <f t="shared" si="0"/>
        <v>1</v>
      </c>
      <c r="G32" s="144"/>
    </row>
    <row r="33" spans="1:7" ht="24.75" customHeight="1">
      <c r="A33" s="59" t="s">
        <v>55</v>
      </c>
      <c r="B33" s="89" t="s">
        <v>260</v>
      </c>
      <c r="C33" s="67">
        <v>5700</v>
      </c>
      <c r="D33" s="67">
        <v>10917</v>
      </c>
      <c r="E33" s="67">
        <v>9185</v>
      </c>
      <c r="F33" s="273">
        <f t="shared" si="0"/>
        <v>0.8413483557753961</v>
      </c>
      <c r="G33" s="144"/>
    </row>
    <row r="34" spans="1:7" ht="24.75" customHeight="1">
      <c r="A34" s="59" t="s">
        <v>56</v>
      </c>
      <c r="B34" s="89" t="s">
        <v>653</v>
      </c>
      <c r="C34" s="67"/>
      <c r="D34" s="67">
        <v>83045</v>
      </c>
      <c r="E34" s="67">
        <v>83045</v>
      </c>
      <c r="F34" s="273">
        <f t="shared" si="0"/>
        <v>1</v>
      </c>
      <c r="G34" s="144"/>
    </row>
    <row r="35" spans="1:7" ht="33" customHeight="1">
      <c r="A35" s="59" t="s">
        <v>57</v>
      </c>
      <c r="B35" s="48" t="s">
        <v>654</v>
      </c>
      <c r="C35" s="67">
        <v>6000</v>
      </c>
      <c r="D35" s="67">
        <v>6191</v>
      </c>
      <c r="E35" s="67">
        <v>7584</v>
      </c>
      <c r="F35" s="273">
        <f t="shared" si="0"/>
        <v>1.2250040381198515</v>
      </c>
      <c r="G35" s="144"/>
    </row>
    <row r="36" spans="1:7" ht="24.75" customHeight="1">
      <c r="A36" s="59" t="s">
        <v>58</v>
      </c>
      <c r="B36" s="89" t="s">
        <v>567</v>
      </c>
      <c r="C36" s="67"/>
      <c r="D36" s="67">
        <v>8277</v>
      </c>
      <c r="E36" s="67">
        <v>8277</v>
      </c>
      <c r="F36" s="273">
        <f t="shared" si="0"/>
        <v>1</v>
      </c>
      <c r="G36" s="144"/>
    </row>
    <row r="37" spans="1:7" s="43" customFormat="1" ht="24.75" customHeight="1">
      <c r="A37" s="59" t="s">
        <v>59</v>
      </c>
      <c r="B37" s="94" t="s">
        <v>350</v>
      </c>
      <c r="C37" s="68">
        <f>SUM(C32:C36)</f>
        <v>55736</v>
      </c>
      <c r="D37" s="68">
        <f>SUM(D32:D36)</f>
        <v>177917</v>
      </c>
      <c r="E37" s="68">
        <f>SUM(E32:E36)</f>
        <v>177578</v>
      </c>
      <c r="F37" s="273">
        <f t="shared" si="0"/>
        <v>0.9980946171529421</v>
      </c>
      <c r="G37" s="146"/>
    </row>
    <row r="38" spans="1:7" s="43" customFormat="1" ht="24.75" customHeight="1">
      <c r="A38" s="59" t="s">
        <v>61</v>
      </c>
      <c r="B38" s="49" t="s">
        <v>608</v>
      </c>
      <c r="C38" s="68">
        <f>C29+C37</f>
        <v>455824</v>
      </c>
      <c r="D38" s="68">
        <f>D29+D37</f>
        <v>619092</v>
      </c>
      <c r="E38" s="68">
        <f>E29+E37</f>
        <v>633741</v>
      </c>
      <c r="F38" s="273">
        <f t="shared" si="0"/>
        <v>1.0236620728421624</v>
      </c>
      <c r="G38" s="146"/>
    </row>
    <row r="39" spans="1:7" ht="24.75" customHeight="1">
      <c r="A39" s="59" t="s">
        <v>62</v>
      </c>
      <c r="B39" s="89" t="s">
        <v>609</v>
      </c>
      <c r="C39" s="67"/>
      <c r="D39" s="67">
        <v>4880</v>
      </c>
      <c r="E39" s="67">
        <v>5236</v>
      </c>
      <c r="F39" s="273">
        <f t="shared" si="0"/>
        <v>1.0729508196721311</v>
      </c>
      <c r="G39" s="144"/>
    </row>
    <row r="40" spans="1:7" ht="24.75" customHeight="1">
      <c r="A40" s="59" t="s">
        <v>63</v>
      </c>
      <c r="B40" s="98" t="s">
        <v>239</v>
      </c>
      <c r="C40" s="67"/>
      <c r="D40" s="67">
        <v>1320</v>
      </c>
      <c r="E40" s="67">
        <v>1414</v>
      </c>
      <c r="F40" s="273">
        <f t="shared" si="0"/>
        <v>1.0712121212121213</v>
      </c>
      <c r="G40" s="144"/>
    </row>
    <row r="41" spans="1:7" ht="24.75" customHeight="1">
      <c r="A41" s="59" t="s">
        <v>64</v>
      </c>
      <c r="B41" s="98" t="s">
        <v>655</v>
      </c>
      <c r="C41" s="67"/>
      <c r="D41" s="67">
        <v>1045</v>
      </c>
      <c r="E41" s="67">
        <v>1045</v>
      </c>
      <c r="F41" s="273">
        <f t="shared" si="0"/>
        <v>1</v>
      </c>
      <c r="G41" s="144"/>
    </row>
    <row r="42" spans="1:7" ht="24.75" customHeight="1">
      <c r="A42" s="59" t="s">
        <v>65</v>
      </c>
      <c r="B42" s="98" t="s">
        <v>656</v>
      </c>
      <c r="C42" s="67">
        <v>88800</v>
      </c>
      <c r="D42" s="67">
        <v>87690</v>
      </c>
      <c r="E42" s="67">
        <v>87690</v>
      </c>
      <c r="F42" s="273">
        <f t="shared" si="0"/>
        <v>1</v>
      </c>
      <c r="G42" s="144"/>
    </row>
    <row r="43" spans="1:7" ht="24.75" customHeight="1">
      <c r="A43" s="59" t="s">
        <v>66</v>
      </c>
      <c r="B43" s="89" t="s">
        <v>657</v>
      </c>
      <c r="C43" s="67">
        <f>C44+C45+C46</f>
        <v>23500</v>
      </c>
      <c r="D43" s="67">
        <f>D44+D45+D46</f>
        <v>30860</v>
      </c>
      <c r="E43" s="67">
        <f>E44+E45+E46</f>
        <v>30709</v>
      </c>
      <c r="F43" s="273">
        <f t="shared" si="0"/>
        <v>0.9951069345430978</v>
      </c>
      <c r="G43" s="144"/>
    </row>
    <row r="44" spans="1:7" ht="24.75" customHeight="1">
      <c r="A44" s="59" t="s">
        <v>67</v>
      </c>
      <c r="B44" s="180" t="s">
        <v>34</v>
      </c>
      <c r="C44" s="206">
        <v>18000</v>
      </c>
      <c r="D44" s="206">
        <v>25360</v>
      </c>
      <c r="E44" s="206">
        <v>25360</v>
      </c>
      <c r="F44" s="273">
        <f t="shared" si="0"/>
        <v>1</v>
      </c>
      <c r="G44" s="144"/>
    </row>
    <row r="45" spans="1:7" ht="24.75" customHeight="1">
      <c r="A45" s="59" t="s">
        <v>68</v>
      </c>
      <c r="B45" s="60" t="s">
        <v>658</v>
      </c>
      <c r="C45" s="206">
        <v>5000</v>
      </c>
      <c r="D45" s="206">
        <v>5000</v>
      </c>
      <c r="E45" s="206">
        <v>5349</v>
      </c>
      <c r="F45" s="273">
        <f t="shared" si="0"/>
        <v>1.0698</v>
      </c>
      <c r="G45" s="207"/>
    </row>
    <row r="46" spans="1:7" ht="24.75" customHeight="1">
      <c r="A46" s="59" t="s">
        <v>69</v>
      </c>
      <c r="B46" s="60" t="s">
        <v>35</v>
      </c>
      <c r="C46" s="206">
        <v>500</v>
      </c>
      <c r="D46" s="206">
        <v>500</v>
      </c>
      <c r="E46" s="206"/>
      <c r="F46" s="273">
        <f t="shared" si="0"/>
        <v>0</v>
      </c>
      <c r="G46" s="207"/>
    </row>
    <row r="47" spans="1:7" ht="24.75" customHeight="1">
      <c r="A47" s="59" t="s">
        <v>70</v>
      </c>
      <c r="B47" s="89" t="s">
        <v>236</v>
      </c>
      <c r="C47" s="67">
        <v>150</v>
      </c>
      <c r="D47" s="67">
        <v>150</v>
      </c>
      <c r="E47" s="67">
        <v>136</v>
      </c>
      <c r="F47" s="273">
        <f t="shared" si="0"/>
        <v>0.9066666666666666</v>
      </c>
      <c r="G47" s="144"/>
    </row>
    <row r="48" spans="1:7" ht="24.75" customHeight="1">
      <c r="A48" s="59" t="s">
        <v>71</v>
      </c>
      <c r="B48" s="94" t="s">
        <v>237</v>
      </c>
      <c r="C48" s="68">
        <f>C39+C40+C43+C47+C42+C41</f>
        <v>112450</v>
      </c>
      <c r="D48" s="68">
        <f>D39+D40+D43+D47+D42+D41</f>
        <v>125945</v>
      </c>
      <c r="E48" s="68">
        <f>E39+E40+E43+E47+E42+E41</f>
        <v>126230</v>
      </c>
      <c r="F48" s="273">
        <f t="shared" si="0"/>
        <v>1.0022628925324546</v>
      </c>
      <c r="G48" s="146"/>
    </row>
    <row r="49" spans="1:7" ht="24.75" customHeight="1">
      <c r="A49" s="59" t="s">
        <v>72</v>
      </c>
      <c r="B49" s="92" t="s">
        <v>610</v>
      </c>
      <c r="C49" s="68">
        <f>C38+C48</f>
        <v>568274</v>
      </c>
      <c r="D49" s="68">
        <f>D38+D48</f>
        <v>745037</v>
      </c>
      <c r="E49" s="68">
        <f>E38+E48</f>
        <v>759971</v>
      </c>
      <c r="F49" s="273">
        <f t="shared" si="0"/>
        <v>1.0200446420781786</v>
      </c>
      <c r="G49" s="146"/>
    </row>
    <row r="50" spans="1:7" ht="24.75" customHeight="1">
      <c r="A50" s="59" t="s">
        <v>73</v>
      </c>
      <c r="B50" s="89" t="s">
        <v>257</v>
      </c>
      <c r="C50" s="67">
        <v>20000</v>
      </c>
      <c r="D50" s="67">
        <f>D51+D52+D53</f>
        <v>33094</v>
      </c>
      <c r="E50" s="67">
        <f>E51+E52+E53</f>
        <v>33094</v>
      </c>
      <c r="F50" s="273">
        <f t="shared" si="0"/>
        <v>1</v>
      </c>
      <c r="G50" s="144"/>
    </row>
    <row r="51" spans="1:7" ht="24.75" customHeight="1">
      <c r="A51" s="59" t="s">
        <v>74</v>
      </c>
      <c r="B51" s="208" t="s">
        <v>659</v>
      </c>
      <c r="C51" s="67"/>
      <c r="D51" s="209">
        <v>31111</v>
      </c>
      <c r="E51" s="209">
        <v>31111</v>
      </c>
      <c r="F51" s="273">
        <f t="shared" si="0"/>
        <v>1</v>
      </c>
      <c r="G51" s="144"/>
    </row>
    <row r="52" spans="1:7" ht="24.75" customHeight="1">
      <c r="A52" s="59" t="s">
        <v>75</v>
      </c>
      <c r="B52" s="210" t="s">
        <v>660</v>
      </c>
      <c r="C52" s="67"/>
      <c r="D52" s="209">
        <v>1135</v>
      </c>
      <c r="E52" s="209">
        <v>1135</v>
      </c>
      <c r="F52" s="273">
        <f t="shared" si="0"/>
        <v>1</v>
      </c>
      <c r="G52" s="144"/>
    </row>
    <row r="53" spans="1:7" ht="24.75" customHeight="1">
      <c r="A53" s="59" t="s">
        <v>76</v>
      </c>
      <c r="B53" s="210" t="s">
        <v>661</v>
      </c>
      <c r="C53" s="67"/>
      <c r="D53" s="209">
        <v>848</v>
      </c>
      <c r="E53" s="209">
        <v>848</v>
      </c>
      <c r="F53" s="273">
        <f t="shared" si="0"/>
        <v>1</v>
      </c>
      <c r="G53" s="144"/>
    </row>
    <row r="54" spans="1:7" s="93" customFormat="1" ht="24.75" customHeight="1">
      <c r="A54" s="59" t="s">
        <v>77</v>
      </c>
      <c r="B54" s="92" t="s">
        <v>611</v>
      </c>
      <c r="C54" s="103">
        <f>SUM(C49:C50)</f>
        <v>588274</v>
      </c>
      <c r="D54" s="103">
        <f>SUM(D49:D50)</f>
        <v>778131</v>
      </c>
      <c r="E54" s="103">
        <f>SUM(E49:E50)</f>
        <v>793065</v>
      </c>
      <c r="F54" s="273">
        <f t="shared" si="0"/>
        <v>1.019192141169032</v>
      </c>
      <c r="G54" s="211"/>
    </row>
    <row r="55" spans="1:7" ht="24.75" customHeight="1">
      <c r="A55" s="59" t="s">
        <v>78</v>
      </c>
      <c r="B55" s="89" t="s">
        <v>517</v>
      </c>
      <c r="C55" s="67"/>
      <c r="D55" s="67"/>
      <c r="E55" s="67"/>
      <c r="F55" s="273">
        <f t="shared" si="0"/>
        <v>0</v>
      </c>
      <c r="G55" s="144"/>
    </row>
    <row r="56" spans="1:7" s="93" customFormat="1" ht="24.75" customHeight="1">
      <c r="A56" s="59" t="s">
        <v>79</v>
      </c>
      <c r="B56" s="92" t="s">
        <v>612</v>
      </c>
      <c r="C56" s="103">
        <f>C54+C55</f>
        <v>588274</v>
      </c>
      <c r="D56" s="103">
        <f>D54+D55</f>
        <v>778131</v>
      </c>
      <c r="E56" s="103">
        <f>E54+E55</f>
        <v>793065</v>
      </c>
      <c r="F56" s="273">
        <f t="shared" si="0"/>
        <v>1.019192141169032</v>
      </c>
      <c r="G56" s="211"/>
    </row>
    <row r="57" spans="1:6" ht="15">
      <c r="A57" s="212"/>
      <c r="C57" s="65"/>
      <c r="D57" s="65"/>
      <c r="E57" s="65"/>
      <c r="F57" s="65"/>
    </row>
    <row r="65" spans="3:6" ht="15">
      <c r="C65" s="65"/>
      <c r="D65" s="65"/>
      <c r="E65" s="65"/>
      <c r="F65" s="65"/>
    </row>
    <row r="66" spans="3:6" ht="15">
      <c r="C66" s="65"/>
      <c r="D66" s="65"/>
      <c r="E66" s="65"/>
      <c r="F66" s="65"/>
    </row>
    <row r="67" spans="3:6" ht="15">
      <c r="C67" s="65"/>
      <c r="D67" s="65"/>
      <c r="E67" s="65"/>
      <c r="F67" s="65"/>
    </row>
    <row r="68" spans="3:6" ht="15">
      <c r="C68" s="65"/>
      <c r="D68" s="65"/>
      <c r="E68" s="65"/>
      <c r="F68" s="65"/>
    </row>
    <row r="69" spans="3:6" ht="15">
      <c r="C69" s="65"/>
      <c r="D69" s="65"/>
      <c r="E69" s="65"/>
      <c r="F69" s="65"/>
    </row>
    <row r="70" spans="3:6" ht="15">
      <c r="C70" s="65"/>
      <c r="D70" s="65"/>
      <c r="E70" s="65"/>
      <c r="F70" s="65"/>
    </row>
    <row r="71" spans="3:6" ht="15">
      <c r="C71" s="65"/>
      <c r="D71" s="65"/>
      <c r="E71" s="65"/>
      <c r="F71" s="65"/>
    </row>
    <row r="72" spans="3:6" ht="15">
      <c r="C72" s="65"/>
      <c r="D72" s="65"/>
      <c r="E72" s="65"/>
      <c r="F72" s="65"/>
    </row>
    <row r="73" spans="3:6" ht="15">
      <c r="C73" s="65"/>
      <c r="D73" s="65"/>
      <c r="E73" s="65"/>
      <c r="F73" s="65"/>
    </row>
    <row r="74" spans="3:6" ht="15">
      <c r="C74" s="65"/>
      <c r="D74" s="65"/>
      <c r="E74" s="65"/>
      <c r="F74" s="65"/>
    </row>
    <row r="75" spans="3:6" ht="15">
      <c r="C75" s="65"/>
      <c r="D75" s="65"/>
      <c r="E75" s="65"/>
      <c r="F75" s="65"/>
    </row>
    <row r="76" spans="3:6" ht="15">
      <c r="C76" s="65"/>
      <c r="D76" s="65"/>
      <c r="E76" s="65"/>
      <c r="F76" s="65"/>
    </row>
    <row r="77" spans="3:6" ht="15">
      <c r="C77" s="65"/>
      <c r="D77" s="65"/>
      <c r="E77" s="65"/>
      <c r="F77" s="65"/>
    </row>
    <row r="78" spans="3:6" ht="15">
      <c r="C78" s="65"/>
      <c r="D78" s="65"/>
      <c r="E78" s="65"/>
      <c r="F78" s="65"/>
    </row>
    <row r="79" spans="3:6" ht="15">
      <c r="C79" s="65"/>
      <c r="D79" s="65"/>
      <c r="E79" s="65"/>
      <c r="F79" s="65"/>
    </row>
    <row r="80" spans="3:6" ht="15">
      <c r="C80" s="65"/>
      <c r="D80" s="65"/>
      <c r="E80" s="65"/>
      <c r="F80" s="65"/>
    </row>
    <row r="81" spans="3:6" ht="15">
      <c r="C81" s="65"/>
      <c r="D81" s="65"/>
      <c r="E81" s="65"/>
      <c r="F81" s="65"/>
    </row>
    <row r="82" spans="3:6" ht="15">
      <c r="C82" s="65"/>
      <c r="D82" s="65"/>
      <c r="E82" s="65"/>
      <c r="F82" s="65"/>
    </row>
    <row r="83" spans="3:6" ht="15">
      <c r="C83" s="65"/>
      <c r="D83" s="65"/>
      <c r="E83" s="65"/>
      <c r="F83" s="65"/>
    </row>
    <row r="84" spans="3:6" ht="15">
      <c r="C84" s="65"/>
      <c r="D84" s="65"/>
      <c r="E84" s="65"/>
      <c r="F84" s="65"/>
    </row>
    <row r="85" spans="3:6" ht="15">
      <c r="C85" s="65"/>
      <c r="D85" s="65"/>
      <c r="E85" s="65"/>
      <c r="F85" s="65"/>
    </row>
    <row r="86" spans="3:6" ht="15">
      <c r="C86" s="65"/>
      <c r="D86" s="65"/>
      <c r="E86" s="65"/>
      <c r="F86" s="65"/>
    </row>
    <row r="87" spans="3:6" ht="15">
      <c r="C87" s="65"/>
      <c r="D87" s="65"/>
      <c r="E87" s="65"/>
      <c r="F87" s="65"/>
    </row>
    <row r="88" spans="3:6" ht="15">
      <c r="C88" s="65"/>
      <c r="D88" s="65"/>
      <c r="E88" s="65"/>
      <c r="F88" s="65"/>
    </row>
    <row r="89" spans="3:6" ht="15">
      <c r="C89" s="65"/>
      <c r="D89" s="65"/>
      <c r="E89" s="65"/>
      <c r="F89" s="65"/>
    </row>
    <row r="90" spans="3:6" ht="15">
      <c r="C90" s="65"/>
      <c r="D90" s="65"/>
      <c r="E90" s="65"/>
      <c r="F90" s="65"/>
    </row>
    <row r="91" spans="3:6" ht="15">
      <c r="C91" s="65"/>
      <c r="D91" s="65"/>
      <c r="E91" s="65"/>
      <c r="F91" s="65"/>
    </row>
    <row r="92" spans="3:6" ht="15">
      <c r="C92" s="65"/>
      <c r="D92" s="65"/>
      <c r="E92" s="65"/>
      <c r="F92" s="65"/>
    </row>
    <row r="93" spans="3:6" ht="15">
      <c r="C93" s="65"/>
      <c r="D93" s="65"/>
      <c r="E93" s="65"/>
      <c r="F93" s="65"/>
    </row>
    <row r="94" spans="3:6" ht="15">
      <c r="C94" s="65"/>
      <c r="D94" s="65"/>
      <c r="E94" s="65"/>
      <c r="F94" s="65"/>
    </row>
    <row r="95" spans="3:6" ht="15">
      <c r="C95" s="65"/>
      <c r="D95" s="65"/>
      <c r="E95" s="65"/>
      <c r="F95" s="65"/>
    </row>
    <row r="96" spans="3:6" ht="15">
      <c r="C96" s="65"/>
      <c r="D96" s="65"/>
      <c r="E96" s="65"/>
      <c r="F96" s="65"/>
    </row>
    <row r="97" spans="3:6" ht="15">
      <c r="C97" s="65"/>
      <c r="D97" s="65"/>
      <c r="E97" s="65"/>
      <c r="F97" s="65"/>
    </row>
    <row r="98" spans="3:6" ht="15">
      <c r="C98" s="65"/>
      <c r="D98" s="65"/>
      <c r="E98" s="65"/>
      <c r="F98" s="65"/>
    </row>
    <row r="99" spans="3:6" ht="15">
      <c r="C99" s="65"/>
      <c r="D99" s="65"/>
      <c r="E99" s="65"/>
      <c r="F99" s="65"/>
    </row>
    <row r="100" spans="3:6" ht="15">
      <c r="C100" s="65"/>
      <c r="D100" s="65"/>
      <c r="E100" s="65"/>
      <c r="F100" s="65"/>
    </row>
    <row r="101" spans="3:6" ht="15">
      <c r="C101" s="65"/>
      <c r="D101" s="65"/>
      <c r="E101" s="65"/>
      <c r="F101" s="65"/>
    </row>
    <row r="102" spans="3:6" ht="15">
      <c r="C102" s="65"/>
      <c r="D102" s="65"/>
      <c r="E102" s="65"/>
      <c r="F102" s="65"/>
    </row>
    <row r="103" spans="3:6" ht="15">
      <c r="C103" s="65"/>
      <c r="D103" s="65"/>
      <c r="E103" s="65"/>
      <c r="F103" s="65"/>
    </row>
    <row r="104" spans="3:6" ht="15">
      <c r="C104" s="65"/>
      <c r="D104" s="65"/>
      <c r="E104" s="65"/>
      <c r="F104" s="65"/>
    </row>
    <row r="105" spans="3:6" ht="15">
      <c r="C105" s="65"/>
      <c r="D105" s="65"/>
      <c r="E105" s="65"/>
      <c r="F105" s="65"/>
    </row>
    <row r="106" spans="3:6" ht="15">
      <c r="C106" s="65"/>
      <c r="D106" s="65"/>
      <c r="E106" s="65"/>
      <c r="F106" s="65"/>
    </row>
    <row r="107" spans="3:6" ht="15">
      <c r="C107" s="65"/>
      <c r="D107" s="65"/>
      <c r="E107" s="65"/>
      <c r="F107" s="65"/>
    </row>
    <row r="108" spans="3:6" ht="15">
      <c r="C108" s="65"/>
      <c r="D108" s="65"/>
      <c r="E108" s="65"/>
      <c r="F108" s="65"/>
    </row>
    <row r="109" spans="3:6" ht="15">
      <c r="C109" s="65"/>
      <c r="D109" s="65"/>
      <c r="E109" s="65"/>
      <c r="F109" s="65"/>
    </row>
    <row r="110" spans="3:6" ht="15">
      <c r="C110" s="65"/>
      <c r="D110" s="65"/>
      <c r="E110" s="65"/>
      <c r="F110" s="65"/>
    </row>
    <row r="111" spans="3:6" ht="15">
      <c r="C111" s="65"/>
      <c r="D111" s="65"/>
      <c r="E111" s="65"/>
      <c r="F111" s="65"/>
    </row>
    <row r="112" spans="3:6" ht="15">
      <c r="C112" s="65"/>
      <c r="D112" s="65"/>
      <c r="E112" s="65"/>
      <c r="F112" s="65"/>
    </row>
    <row r="113" spans="3:6" ht="15">
      <c r="C113" s="65"/>
      <c r="D113" s="65"/>
      <c r="E113" s="65"/>
      <c r="F113" s="65"/>
    </row>
    <row r="114" spans="3:6" ht="15">
      <c r="C114" s="65"/>
      <c r="D114" s="65"/>
      <c r="E114" s="65"/>
      <c r="F114" s="65"/>
    </row>
    <row r="115" spans="3:6" ht="15">
      <c r="C115" s="65"/>
      <c r="D115" s="65"/>
      <c r="E115" s="65"/>
      <c r="F115" s="65"/>
    </row>
    <row r="116" spans="3:6" ht="15">
      <c r="C116" s="65"/>
      <c r="D116" s="65"/>
      <c r="E116" s="65"/>
      <c r="F116" s="65"/>
    </row>
    <row r="117" spans="3:6" ht="15">
      <c r="C117" s="65"/>
      <c r="D117" s="65"/>
      <c r="E117" s="65"/>
      <c r="F117" s="65"/>
    </row>
    <row r="118" spans="3:6" ht="15">
      <c r="C118" s="65"/>
      <c r="D118" s="65"/>
      <c r="E118" s="65"/>
      <c r="F118" s="65"/>
    </row>
    <row r="119" spans="3:6" ht="15">
      <c r="C119" s="65"/>
      <c r="D119" s="65"/>
      <c r="E119" s="65"/>
      <c r="F119" s="65"/>
    </row>
    <row r="120" spans="3:6" ht="15">
      <c r="C120" s="65"/>
      <c r="D120" s="65"/>
      <c r="E120" s="65"/>
      <c r="F120" s="65"/>
    </row>
    <row r="121" spans="3:6" ht="15">
      <c r="C121" s="65"/>
      <c r="D121" s="65"/>
      <c r="E121" s="65"/>
      <c r="F121" s="65"/>
    </row>
    <row r="122" spans="3:6" ht="15">
      <c r="C122" s="65"/>
      <c r="D122" s="65"/>
      <c r="E122" s="65"/>
      <c r="F122" s="65"/>
    </row>
    <row r="123" spans="3:6" ht="15">
      <c r="C123" s="65"/>
      <c r="D123" s="65"/>
      <c r="E123" s="65"/>
      <c r="F123" s="65"/>
    </row>
    <row r="124" spans="3:6" ht="15">
      <c r="C124" s="65"/>
      <c r="D124" s="65"/>
      <c r="E124" s="65"/>
      <c r="F124" s="65"/>
    </row>
    <row r="125" spans="3:6" ht="15">
      <c r="C125" s="65"/>
      <c r="D125" s="65"/>
      <c r="E125" s="65"/>
      <c r="F125" s="65"/>
    </row>
    <row r="126" spans="3:6" ht="15">
      <c r="C126" s="65"/>
      <c r="D126" s="65"/>
      <c r="E126" s="65"/>
      <c r="F126" s="65"/>
    </row>
    <row r="127" spans="3:6" ht="15">
      <c r="C127" s="65"/>
      <c r="D127" s="65"/>
      <c r="E127" s="65"/>
      <c r="F127" s="65"/>
    </row>
    <row r="128" spans="3:6" ht="15">
      <c r="C128" s="65"/>
      <c r="D128" s="65"/>
      <c r="E128" s="65"/>
      <c r="F128" s="65"/>
    </row>
    <row r="129" spans="3:6" ht="15">
      <c r="C129" s="65"/>
      <c r="D129" s="65"/>
      <c r="E129" s="65"/>
      <c r="F129" s="65"/>
    </row>
    <row r="130" spans="3:6" ht="15">
      <c r="C130" s="65"/>
      <c r="D130" s="65"/>
      <c r="E130" s="65"/>
      <c r="F130" s="65"/>
    </row>
    <row r="131" spans="3:6" ht="15">
      <c r="C131" s="65"/>
      <c r="D131" s="65"/>
      <c r="E131" s="65"/>
      <c r="F131" s="65"/>
    </row>
    <row r="132" spans="3:6" ht="15">
      <c r="C132" s="65"/>
      <c r="D132" s="65"/>
      <c r="E132" s="65"/>
      <c r="F132" s="65"/>
    </row>
    <row r="133" spans="3:6" ht="15">
      <c r="C133" s="65"/>
      <c r="D133" s="65"/>
      <c r="E133" s="65"/>
      <c r="F133" s="65"/>
    </row>
    <row r="134" spans="3:6" ht="15">
      <c r="C134" s="65"/>
      <c r="D134" s="65"/>
      <c r="E134" s="65"/>
      <c r="F134" s="65"/>
    </row>
    <row r="135" spans="3:6" ht="15">
      <c r="C135" s="65"/>
      <c r="D135" s="65"/>
      <c r="E135" s="65"/>
      <c r="F135" s="65"/>
    </row>
    <row r="136" spans="3:6" ht="15">
      <c r="C136" s="65"/>
      <c r="D136" s="65"/>
      <c r="E136" s="65"/>
      <c r="F136" s="65"/>
    </row>
    <row r="137" spans="3:6" ht="15">
      <c r="C137" s="65"/>
      <c r="D137" s="65"/>
      <c r="E137" s="65"/>
      <c r="F137" s="65"/>
    </row>
    <row r="138" spans="3:6" ht="15">
      <c r="C138" s="65"/>
      <c r="D138" s="65"/>
      <c r="E138" s="65"/>
      <c r="F138" s="65"/>
    </row>
    <row r="139" spans="3:6" ht="15">
      <c r="C139" s="65"/>
      <c r="D139" s="65"/>
      <c r="E139" s="65"/>
      <c r="F139" s="65"/>
    </row>
    <row r="140" spans="3:6" ht="15">
      <c r="C140" s="65"/>
      <c r="D140" s="65"/>
      <c r="E140" s="65"/>
      <c r="F140" s="65"/>
    </row>
    <row r="141" spans="3:6" ht="15">
      <c r="C141" s="65"/>
      <c r="D141" s="65"/>
      <c r="E141" s="65"/>
      <c r="F141" s="65"/>
    </row>
    <row r="142" spans="3:6" ht="15">
      <c r="C142" s="65"/>
      <c r="D142" s="65"/>
      <c r="E142" s="65"/>
      <c r="F142" s="65"/>
    </row>
    <row r="143" spans="3:6" ht="15">
      <c r="C143" s="65"/>
      <c r="D143" s="65"/>
      <c r="E143" s="65"/>
      <c r="F143" s="65"/>
    </row>
    <row r="144" spans="3:6" ht="15">
      <c r="C144" s="65"/>
      <c r="D144" s="65"/>
      <c r="E144" s="65"/>
      <c r="F144" s="65"/>
    </row>
    <row r="145" spans="3:6" ht="15">
      <c r="C145" s="65"/>
      <c r="D145" s="65"/>
      <c r="E145" s="65"/>
      <c r="F145" s="65"/>
    </row>
    <row r="146" spans="3:6" ht="15">
      <c r="C146" s="65"/>
      <c r="D146" s="65"/>
      <c r="E146" s="65"/>
      <c r="F146" s="65"/>
    </row>
    <row r="147" spans="3:6" ht="15">
      <c r="C147" s="65"/>
      <c r="D147" s="65"/>
      <c r="E147" s="65"/>
      <c r="F147" s="65"/>
    </row>
    <row r="148" spans="3:6" ht="15">
      <c r="C148" s="65"/>
      <c r="D148" s="65"/>
      <c r="E148" s="65"/>
      <c r="F148" s="65"/>
    </row>
    <row r="149" spans="3:6" ht="15">
      <c r="C149" s="65"/>
      <c r="D149" s="65"/>
      <c r="E149" s="65"/>
      <c r="F149" s="65"/>
    </row>
    <row r="150" spans="3:6" ht="15">
      <c r="C150" s="65"/>
      <c r="D150" s="65"/>
      <c r="E150" s="65"/>
      <c r="F150" s="65"/>
    </row>
    <row r="151" spans="3:6" ht="15">
      <c r="C151" s="65"/>
      <c r="D151" s="65"/>
      <c r="E151" s="65"/>
      <c r="F151" s="65"/>
    </row>
    <row r="152" spans="3:6" ht="15">
      <c r="C152" s="65"/>
      <c r="D152" s="65"/>
      <c r="E152" s="65"/>
      <c r="F152" s="65"/>
    </row>
    <row r="153" spans="3:6" ht="15">
      <c r="C153" s="65"/>
      <c r="D153" s="65"/>
      <c r="E153" s="65"/>
      <c r="F153" s="65"/>
    </row>
    <row r="154" spans="3:6" ht="15">
      <c r="C154" s="65"/>
      <c r="D154" s="65"/>
      <c r="E154" s="65"/>
      <c r="F154" s="65"/>
    </row>
    <row r="155" spans="3:6" ht="15">
      <c r="C155" s="65"/>
      <c r="D155" s="65"/>
      <c r="E155" s="65"/>
      <c r="F155" s="65"/>
    </row>
    <row r="156" spans="3:6" ht="15">
      <c r="C156" s="65"/>
      <c r="D156" s="65"/>
      <c r="E156" s="65"/>
      <c r="F156" s="65"/>
    </row>
    <row r="157" spans="3:6" ht="15">
      <c r="C157" s="65"/>
      <c r="D157" s="65"/>
      <c r="E157" s="65"/>
      <c r="F157" s="65"/>
    </row>
    <row r="158" spans="3:6" ht="15">
      <c r="C158" s="65"/>
      <c r="D158" s="65"/>
      <c r="E158" s="65"/>
      <c r="F158" s="65"/>
    </row>
    <row r="159" spans="3:6" ht="15">
      <c r="C159" s="65"/>
      <c r="D159" s="65"/>
      <c r="E159" s="65"/>
      <c r="F159" s="65"/>
    </row>
    <row r="160" spans="3:6" ht="15">
      <c r="C160" s="65"/>
      <c r="D160" s="65"/>
      <c r="E160" s="65"/>
      <c r="F160" s="65"/>
    </row>
    <row r="161" spans="3:6" ht="15">
      <c r="C161" s="65"/>
      <c r="D161" s="65"/>
      <c r="E161" s="65"/>
      <c r="F161" s="65"/>
    </row>
    <row r="162" spans="3:6" ht="15">
      <c r="C162" s="65"/>
      <c r="D162" s="65"/>
      <c r="E162" s="65"/>
      <c r="F162" s="65"/>
    </row>
    <row r="163" spans="3:6" ht="15">
      <c r="C163" s="65"/>
      <c r="D163" s="65"/>
      <c r="E163" s="65"/>
      <c r="F163" s="65"/>
    </row>
    <row r="164" spans="3:6" ht="15">
      <c r="C164" s="65"/>
      <c r="D164" s="65"/>
      <c r="E164" s="65"/>
      <c r="F164" s="65"/>
    </row>
    <row r="165" spans="3:6" ht="15">
      <c r="C165" s="65"/>
      <c r="D165" s="65"/>
      <c r="E165" s="65"/>
      <c r="F165" s="65"/>
    </row>
    <row r="166" spans="3:6" ht="15">
      <c r="C166" s="65"/>
      <c r="D166" s="65"/>
      <c r="E166" s="65"/>
      <c r="F166" s="65"/>
    </row>
    <row r="167" spans="3:6" ht="15">
      <c r="C167" s="65"/>
      <c r="D167" s="65"/>
      <c r="E167" s="65"/>
      <c r="F167" s="65"/>
    </row>
    <row r="168" spans="3:6" ht="15">
      <c r="C168" s="65"/>
      <c r="D168" s="65"/>
      <c r="E168" s="65"/>
      <c r="F168" s="65"/>
    </row>
    <row r="169" spans="3:6" ht="15">
      <c r="C169" s="65"/>
      <c r="D169" s="65"/>
      <c r="E169" s="65"/>
      <c r="F169" s="65"/>
    </row>
    <row r="170" spans="3:6" ht="15">
      <c r="C170" s="65"/>
      <c r="D170" s="65"/>
      <c r="E170" s="65"/>
      <c r="F170" s="65"/>
    </row>
    <row r="171" spans="3:6" ht="15">
      <c r="C171" s="65"/>
      <c r="D171" s="65"/>
      <c r="E171" s="65"/>
      <c r="F171" s="65"/>
    </row>
    <row r="172" spans="3:6" ht="15">
      <c r="C172" s="65"/>
      <c r="D172" s="65"/>
      <c r="E172" s="65"/>
      <c r="F172" s="65"/>
    </row>
    <row r="173" spans="3:6" ht="15">
      <c r="C173" s="65"/>
      <c r="D173" s="65"/>
      <c r="E173" s="65"/>
      <c r="F173" s="65"/>
    </row>
    <row r="174" spans="3:6" ht="15">
      <c r="C174" s="65"/>
      <c r="D174" s="65"/>
      <c r="E174" s="65"/>
      <c r="F174" s="65"/>
    </row>
    <row r="175" spans="3:6" ht="15">
      <c r="C175" s="65"/>
      <c r="D175" s="65"/>
      <c r="E175" s="65"/>
      <c r="F175" s="65"/>
    </row>
    <row r="176" spans="3:6" ht="15">
      <c r="C176" s="65"/>
      <c r="D176" s="65"/>
      <c r="E176" s="65"/>
      <c r="F176" s="65"/>
    </row>
    <row r="177" spans="3:6" ht="15">
      <c r="C177" s="65"/>
      <c r="D177" s="65"/>
      <c r="E177" s="65"/>
      <c r="F177" s="65"/>
    </row>
    <row r="178" spans="3:6" ht="15">
      <c r="C178" s="65"/>
      <c r="D178" s="65"/>
      <c r="E178" s="65"/>
      <c r="F178" s="65"/>
    </row>
    <row r="179" spans="3:6" ht="15">
      <c r="C179" s="65"/>
      <c r="D179" s="65"/>
      <c r="E179" s="65"/>
      <c r="F179" s="65"/>
    </row>
    <row r="180" spans="3:6" ht="15">
      <c r="C180" s="65"/>
      <c r="D180" s="65"/>
      <c r="E180" s="65"/>
      <c r="F180" s="65"/>
    </row>
    <row r="181" spans="3:6" ht="15">
      <c r="C181" s="65"/>
      <c r="D181" s="65"/>
      <c r="E181" s="65"/>
      <c r="F181" s="65"/>
    </row>
    <row r="182" spans="3:6" ht="15">
      <c r="C182" s="65"/>
      <c r="D182" s="65"/>
      <c r="E182" s="65"/>
      <c r="F182" s="65"/>
    </row>
    <row r="183" spans="3:6" ht="15">
      <c r="C183" s="65"/>
      <c r="D183" s="65"/>
      <c r="E183" s="65"/>
      <c r="F183" s="65"/>
    </row>
    <row r="184" spans="3:6" ht="15">
      <c r="C184" s="65"/>
      <c r="D184" s="65"/>
      <c r="E184" s="65"/>
      <c r="F184" s="65"/>
    </row>
    <row r="185" spans="3:6" ht="15">
      <c r="C185" s="65"/>
      <c r="D185" s="65"/>
      <c r="E185" s="65"/>
      <c r="F185" s="65"/>
    </row>
    <row r="186" spans="3:6" ht="15">
      <c r="C186" s="65"/>
      <c r="D186" s="65"/>
      <c r="E186" s="65"/>
      <c r="F186" s="65"/>
    </row>
    <row r="187" spans="3:6" ht="15">
      <c r="C187" s="65"/>
      <c r="D187" s="65"/>
      <c r="E187" s="65"/>
      <c r="F187" s="65"/>
    </row>
    <row r="188" spans="3:6" ht="15">
      <c r="C188" s="65"/>
      <c r="D188" s="65"/>
      <c r="E188" s="65"/>
      <c r="F188" s="65"/>
    </row>
    <row r="189" spans="3:6" ht="15">
      <c r="C189" s="65"/>
      <c r="D189" s="65"/>
      <c r="E189" s="65"/>
      <c r="F189" s="65"/>
    </row>
    <row r="190" spans="3:6" ht="15">
      <c r="C190" s="65"/>
      <c r="D190" s="65"/>
      <c r="E190" s="65"/>
      <c r="F190" s="65"/>
    </row>
    <row r="191" spans="3:6" ht="15">
      <c r="C191" s="65"/>
      <c r="D191" s="65"/>
      <c r="E191" s="65"/>
      <c r="F191" s="65"/>
    </row>
    <row r="192" spans="3:6" ht="15">
      <c r="C192" s="65"/>
      <c r="D192" s="65"/>
      <c r="E192" s="65"/>
      <c r="F192" s="65"/>
    </row>
    <row r="193" spans="3:6" ht="15">
      <c r="C193" s="65"/>
      <c r="D193" s="65"/>
      <c r="E193" s="65"/>
      <c r="F193" s="65"/>
    </row>
    <row r="194" spans="3:6" ht="15">
      <c r="C194" s="65"/>
      <c r="D194" s="65"/>
      <c r="E194" s="65"/>
      <c r="F194" s="65"/>
    </row>
    <row r="195" spans="3:6" ht="15">
      <c r="C195" s="65"/>
      <c r="D195" s="65"/>
      <c r="E195" s="65"/>
      <c r="F195" s="65"/>
    </row>
    <row r="196" spans="3:6" ht="15">
      <c r="C196" s="65"/>
      <c r="D196" s="65"/>
      <c r="E196" s="65"/>
      <c r="F196" s="65"/>
    </row>
    <row r="197" spans="3:6" ht="15">
      <c r="C197" s="65"/>
      <c r="D197" s="65"/>
      <c r="E197" s="65"/>
      <c r="F197" s="65"/>
    </row>
    <row r="198" spans="3:6" ht="15">
      <c r="C198" s="65"/>
      <c r="D198" s="65"/>
      <c r="E198" s="65"/>
      <c r="F198" s="65"/>
    </row>
    <row r="199" spans="3:6" ht="15">
      <c r="C199" s="65"/>
      <c r="D199" s="65"/>
      <c r="E199" s="65"/>
      <c r="F199" s="65"/>
    </row>
    <row r="200" spans="3:6" ht="15">
      <c r="C200" s="65"/>
      <c r="D200" s="65"/>
      <c r="E200" s="65"/>
      <c r="F200" s="65"/>
    </row>
    <row r="201" spans="3:6" ht="15">
      <c r="C201" s="65"/>
      <c r="D201" s="65"/>
      <c r="E201" s="65"/>
      <c r="F201" s="65"/>
    </row>
    <row r="202" spans="3:6" ht="15">
      <c r="C202" s="65"/>
      <c r="D202" s="65"/>
      <c r="E202" s="65"/>
      <c r="F202" s="65"/>
    </row>
    <row r="203" spans="3:6" ht="15">
      <c r="C203" s="65"/>
      <c r="D203" s="65"/>
      <c r="E203" s="65"/>
      <c r="F203" s="65"/>
    </row>
    <row r="204" spans="3:6" ht="15">
      <c r="C204" s="65"/>
      <c r="D204" s="65"/>
      <c r="E204" s="65"/>
      <c r="F204" s="65"/>
    </row>
    <row r="205" spans="3:6" ht="15">
      <c r="C205" s="65"/>
      <c r="D205" s="65"/>
      <c r="E205" s="65"/>
      <c r="F205" s="65"/>
    </row>
    <row r="206" spans="3:6" ht="15">
      <c r="C206" s="65"/>
      <c r="D206" s="65"/>
      <c r="E206" s="65"/>
      <c r="F206" s="65"/>
    </row>
    <row r="207" spans="3:6" ht="15">
      <c r="C207" s="65"/>
      <c r="D207" s="65"/>
      <c r="E207" s="65"/>
      <c r="F207" s="65"/>
    </row>
    <row r="208" spans="3:6" ht="15">
      <c r="C208" s="65"/>
      <c r="D208" s="65"/>
      <c r="E208" s="65"/>
      <c r="F208" s="65"/>
    </row>
    <row r="209" spans="3:6" ht="15">
      <c r="C209" s="65"/>
      <c r="D209" s="65"/>
      <c r="E209" s="65"/>
      <c r="F209" s="65"/>
    </row>
    <row r="210" spans="3:6" ht="15">
      <c r="C210" s="65"/>
      <c r="D210" s="65"/>
      <c r="E210" s="65"/>
      <c r="F210" s="65"/>
    </row>
    <row r="211" spans="3:6" ht="15">
      <c r="C211" s="65"/>
      <c r="D211" s="65"/>
      <c r="E211" s="65"/>
      <c r="F211" s="65"/>
    </row>
    <row r="212" spans="3:6" ht="15">
      <c r="C212" s="65"/>
      <c r="D212" s="65"/>
      <c r="E212" s="65"/>
      <c r="F212" s="65"/>
    </row>
    <row r="213" spans="3:6" ht="15">
      <c r="C213" s="65"/>
      <c r="D213" s="65"/>
      <c r="E213" s="65"/>
      <c r="F213" s="65"/>
    </row>
    <row r="214" spans="3:6" ht="15">
      <c r="C214" s="65"/>
      <c r="D214" s="65"/>
      <c r="E214" s="65"/>
      <c r="F214" s="65"/>
    </row>
    <row r="215" spans="3:6" ht="15">
      <c r="C215" s="65"/>
      <c r="D215" s="65"/>
      <c r="E215" s="65"/>
      <c r="F215" s="65"/>
    </row>
    <row r="216" spans="3:6" ht="15">
      <c r="C216" s="65"/>
      <c r="D216" s="65"/>
      <c r="E216" s="65"/>
      <c r="F216" s="65"/>
    </row>
    <row r="217" spans="3:6" ht="15">
      <c r="C217" s="65"/>
      <c r="D217" s="65"/>
      <c r="E217" s="65"/>
      <c r="F217" s="65"/>
    </row>
    <row r="218" spans="3:6" ht="15">
      <c r="C218" s="65"/>
      <c r="D218" s="65"/>
      <c r="E218" s="65"/>
      <c r="F218" s="65"/>
    </row>
    <row r="219" spans="3:6" ht="15">
      <c r="C219" s="65"/>
      <c r="D219" s="65"/>
      <c r="E219" s="65"/>
      <c r="F219" s="65"/>
    </row>
    <row r="220" spans="3:6" ht="15">
      <c r="C220" s="65"/>
      <c r="D220" s="65"/>
      <c r="E220" s="65"/>
      <c r="F220" s="65"/>
    </row>
    <row r="221" spans="3:6" ht="15">
      <c r="C221" s="65"/>
      <c r="D221" s="65"/>
      <c r="E221" s="65"/>
      <c r="F221" s="65"/>
    </row>
    <row r="222" spans="3:6" ht="15">
      <c r="C222" s="65"/>
      <c r="D222" s="65"/>
      <c r="E222" s="65"/>
      <c r="F222" s="65"/>
    </row>
    <row r="223" spans="3:6" ht="15">
      <c r="C223" s="65"/>
      <c r="D223" s="65"/>
      <c r="E223" s="65"/>
      <c r="F223" s="65"/>
    </row>
    <row r="224" spans="3:6" ht="15">
      <c r="C224" s="65"/>
      <c r="D224" s="65"/>
      <c r="E224" s="65"/>
      <c r="F224" s="65"/>
    </row>
    <row r="225" spans="3:6" ht="15">
      <c r="C225" s="65"/>
      <c r="D225" s="65"/>
      <c r="E225" s="65"/>
      <c r="F225" s="65"/>
    </row>
    <row r="226" spans="3:6" ht="15">
      <c r="C226" s="65"/>
      <c r="D226" s="65"/>
      <c r="E226" s="65"/>
      <c r="F226" s="65"/>
    </row>
    <row r="227" spans="3:6" ht="15">
      <c r="C227" s="65"/>
      <c r="D227" s="65"/>
      <c r="E227" s="65"/>
      <c r="F227" s="65"/>
    </row>
    <row r="228" spans="3:6" ht="15">
      <c r="C228" s="65"/>
      <c r="D228" s="65"/>
      <c r="E228" s="65"/>
      <c r="F228" s="65"/>
    </row>
    <row r="229" spans="3:6" ht="15">
      <c r="C229" s="65"/>
      <c r="D229" s="65"/>
      <c r="E229" s="65"/>
      <c r="F229" s="65"/>
    </row>
    <row r="230" spans="3:6" ht="15">
      <c r="C230" s="65"/>
      <c r="D230" s="65"/>
      <c r="E230" s="65"/>
      <c r="F230" s="65"/>
    </row>
    <row r="231" spans="3:6" ht="15">
      <c r="C231" s="65"/>
      <c r="D231" s="65"/>
      <c r="E231" s="65"/>
      <c r="F231" s="65"/>
    </row>
    <row r="232" spans="3:6" ht="15">
      <c r="C232" s="65"/>
      <c r="D232" s="65"/>
      <c r="E232" s="65"/>
      <c r="F232" s="65"/>
    </row>
    <row r="233" spans="3:6" ht="15">
      <c r="C233" s="65"/>
      <c r="D233" s="65"/>
      <c r="E233" s="65"/>
      <c r="F233" s="65"/>
    </row>
    <row r="234" spans="3:6" ht="15">
      <c r="C234" s="65"/>
      <c r="D234" s="65"/>
      <c r="E234" s="65"/>
      <c r="F234" s="65"/>
    </row>
    <row r="235" spans="3:6" ht="15">
      <c r="C235" s="65"/>
      <c r="D235" s="65"/>
      <c r="E235" s="65"/>
      <c r="F235" s="65"/>
    </row>
    <row r="236" spans="3:6" ht="15">
      <c r="C236" s="65"/>
      <c r="D236" s="65"/>
      <c r="E236" s="65"/>
      <c r="F236" s="65"/>
    </row>
    <row r="237" spans="3:6" ht="15">
      <c r="C237" s="65"/>
      <c r="D237" s="65"/>
      <c r="E237" s="65"/>
      <c r="F237" s="65"/>
    </row>
    <row r="238" spans="3:6" ht="15">
      <c r="C238" s="65"/>
      <c r="D238" s="65"/>
      <c r="E238" s="65"/>
      <c r="F238" s="65"/>
    </row>
    <row r="239" spans="3:6" ht="15">
      <c r="C239" s="65"/>
      <c r="D239" s="65"/>
      <c r="E239" s="65"/>
      <c r="F239" s="65"/>
    </row>
    <row r="240" spans="3:6" ht="15">
      <c r="C240" s="65"/>
      <c r="D240" s="65"/>
      <c r="E240" s="65"/>
      <c r="F240" s="65"/>
    </row>
    <row r="241" spans="3:6" ht="15">
      <c r="C241" s="65"/>
      <c r="D241" s="65"/>
      <c r="E241" s="65"/>
      <c r="F241" s="65"/>
    </row>
    <row r="242" spans="3:6" ht="15">
      <c r="C242" s="65"/>
      <c r="D242" s="65"/>
      <c r="E242" s="65"/>
      <c r="F242" s="65"/>
    </row>
    <row r="243" spans="3:6" ht="15">
      <c r="C243" s="65"/>
      <c r="D243" s="65"/>
      <c r="E243" s="65"/>
      <c r="F243" s="65"/>
    </row>
    <row r="244" spans="3:6" ht="15">
      <c r="C244" s="65"/>
      <c r="D244" s="65"/>
      <c r="E244" s="65"/>
      <c r="F244" s="65"/>
    </row>
    <row r="245" spans="3:6" ht="15">
      <c r="C245" s="65"/>
      <c r="D245" s="65"/>
      <c r="E245" s="65"/>
      <c r="F245" s="65"/>
    </row>
    <row r="246" spans="3:6" ht="15">
      <c r="C246" s="65"/>
      <c r="D246" s="65"/>
      <c r="E246" s="65"/>
      <c r="F246" s="65"/>
    </row>
    <row r="247" spans="3:6" ht="15">
      <c r="C247" s="65"/>
      <c r="D247" s="65"/>
      <c r="E247" s="65"/>
      <c r="F247" s="65"/>
    </row>
    <row r="248" spans="3:6" ht="15">
      <c r="C248" s="65"/>
      <c r="D248" s="65"/>
      <c r="E248" s="65"/>
      <c r="F248" s="65"/>
    </row>
    <row r="249" spans="3:6" ht="15">
      <c r="C249" s="65"/>
      <c r="D249" s="65"/>
      <c r="E249" s="65"/>
      <c r="F249" s="65"/>
    </row>
    <row r="250" spans="3:6" ht="15">
      <c r="C250" s="65"/>
      <c r="D250" s="65"/>
      <c r="E250" s="65"/>
      <c r="F250" s="65"/>
    </row>
    <row r="251" spans="3:6" ht="15">
      <c r="C251" s="65"/>
      <c r="D251" s="65"/>
      <c r="E251" s="65"/>
      <c r="F251" s="65"/>
    </row>
    <row r="252" spans="3:6" ht="15">
      <c r="C252" s="65"/>
      <c r="D252" s="65"/>
      <c r="E252" s="65"/>
      <c r="F252" s="65"/>
    </row>
    <row r="253" spans="3:6" ht="15">
      <c r="C253" s="65"/>
      <c r="D253" s="65"/>
      <c r="E253" s="65"/>
      <c r="F253" s="65"/>
    </row>
    <row r="254" spans="3:6" ht="15">
      <c r="C254" s="65"/>
      <c r="D254" s="65"/>
      <c r="E254" s="65"/>
      <c r="F254" s="65"/>
    </row>
    <row r="255" spans="3:6" ht="15">
      <c r="C255" s="65"/>
      <c r="D255" s="65"/>
      <c r="E255" s="65"/>
      <c r="F255" s="65"/>
    </row>
    <row r="256" spans="3:6" ht="15">
      <c r="C256" s="65"/>
      <c r="D256" s="65"/>
      <c r="E256" s="65"/>
      <c r="F256" s="65"/>
    </row>
    <row r="257" spans="3:6" ht="15">
      <c r="C257" s="65"/>
      <c r="D257" s="65"/>
      <c r="E257" s="65"/>
      <c r="F257" s="65"/>
    </row>
    <row r="258" spans="3:6" ht="15">
      <c r="C258" s="65"/>
      <c r="D258" s="65"/>
      <c r="E258" s="65"/>
      <c r="F258" s="65"/>
    </row>
    <row r="259" spans="3:6" ht="15">
      <c r="C259" s="65"/>
      <c r="D259" s="65"/>
      <c r="E259" s="65"/>
      <c r="F259" s="65"/>
    </row>
    <row r="260" spans="3:6" ht="15">
      <c r="C260" s="65"/>
      <c r="D260" s="65"/>
      <c r="E260" s="65"/>
      <c r="F260" s="65"/>
    </row>
    <row r="261" spans="3:6" ht="15">
      <c r="C261" s="65"/>
      <c r="D261" s="65"/>
      <c r="E261" s="65"/>
      <c r="F261" s="65"/>
    </row>
    <row r="262" spans="3:6" ht="15">
      <c r="C262" s="65"/>
      <c r="D262" s="65"/>
      <c r="E262" s="65"/>
      <c r="F262" s="65"/>
    </row>
    <row r="263" spans="3:6" ht="15">
      <c r="C263" s="65"/>
      <c r="D263" s="65"/>
      <c r="E263" s="65"/>
      <c r="F263" s="65"/>
    </row>
    <row r="264" spans="3:6" ht="15">
      <c r="C264" s="65"/>
      <c r="D264" s="65"/>
      <c r="E264" s="65"/>
      <c r="F264" s="65"/>
    </row>
    <row r="265" spans="3:6" ht="15">
      <c r="C265" s="65"/>
      <c r="D265" s="65"/>
      <c r="E265" s="65"/>
      <c r="F265" s="65"/>
    </row>
    <row r="266" spans="3:6" ht="15">
      <c r="C266" s="65"/>
      <c r="D266" s="65"/>
      <c r="E266" s="65"/>
      <c r="F266" s="65"/>
    </row>
    <row r="267" spans="3:6" ht="15">
      <c r="C267" s="65"/>
      <c r="D267" s="65"/>
      <c r="E267" s="65"/>
      <c r="F267" s="65"/>
    </row>
    <row r="268" spans="3:6" ht="15">
      <c r="C268" s="65"/>
      <c r="D268" s="65"/>
      <c r="E268" s="65"/>
      <c r="F268" s="65"/>
    </row>
    <row r="269" spans="3:6" ht="15">
      <c r="C269" s="65"/>
      <c r="D269" s="65"/>
      <c r="E269" s="65"/>
      <c r="F269" s="65"/>
    </row>
    <row r="270" spans="3:6" ht="15">
      <c r="C270" s="65"/>
      <c r="D270" s="65"/>
      <c r="E270" s="65"/>
      <c r="F270" s="65"/>
    </row>
    <row r="271" spans="3:6" ht="15">
      <c r="C271" s="65"/>
      <c r="D271" s="65"/>
      <c r="E271" s="65"/>
      <c r="F271" s="65"/>
    </row>
    <row r="272" spans="3:6" ht="15">
      <c r="C272" s="65"/>
      <c r="D272" s="65"/>
      <c r="E272" s="65"/>
      <c r="F272" s="65"/>
    </row>
    <row r="273" spans="3:6" ht="15">
      <c r="C273" s="65"/>
      <c r="D273" s="65"/>
      <c r="E273" s="65"/>
      <c r="F273" s="65"/>
    </row>
    <row r="274" spans="3:6" ht="15">
      <c r="C274" s="65"/>
      <c r="D274" s="65"/>
      <c r="E274" s="65"/>
      <c r="F274" s="65"/>
    </row>
    <row r="275" spans="3:6" ht="15">
      <c r="C275" s="65"/>
      <c r="D275" s="65"/>
      <c r="E275" s="65"/>
      <c r="F275" s="65"/>
    </row>
    <row r="276" spans="3:6" ht="15">
      <c r="C276" s="65"/>
      <c r="D276" s="65"/>
      <c r="E276" s="65"/>
      <c r="F276" s="65"/>
    </row>
    <row r="277" spans="3:6" ht="15">
      <c r="C277" s="65"/>
      <c r="D277" s="65"/>
      <c r="E277" s="65"/>
      <c r="F277" s="65"/>
    </row>
    <row r="278" spans="3:6" ht="15">
      <c r="C278" s="65"/>
      <c r="D278" s="65"/>
      <c r="E278" s="65"/>
      <c r="F278" s="65"/>
    </row>
    <row r="279" spans="3:6" ht="15">
      <c r="C279" s="65"/>
      <c r="D279" s="65"/>
      <c r="E279" s="65"/>
      <c r="F279" s="65"/>
    </row>
    <row r="280" spans="3:6" ht="15">
      <c r="C280" s="65"/>
      <c r="D280" s="65"/>
      <c r="E280" s="65"/>
      <c r="F280" s="65"/>
    </row>
    <row r="281" spans="3:6" ht="15">
      <c r="C281" s="65"/>
      <c r="D281" s="65"/>
      <c r="E281" s="65"/>
      <c r="F281" s="65"/>
    </row>
    <row r="282" spans="3:6" ht="15">
      <c r="C282" s="65"/>
      <c r="D282" s="65"/>
      <c r="E282" s="65"/>
      <c r="F282" s="65"/>
    </row>
    <row r="283" spans="3:6" ht="15">
      <c r="C283" s="65"/>
      <c r="D283" s="65"/>
      <c r="E283" s="65"/>
      <c r="F283" s="65"/>
    </row>
    <row r="284" spans="3:6" ht="15">
      <c r="C284" s="65"/>
      <c r="D284" s="65"/>
      <c r="E284" s="65"/>
      <c r="F284" s="65"/>
    </row>
    <row r="285" spans="3:6" ht="15">
      <c r="C285" s="65"/>
      <c r="D285" s="65"/>
      <c r="E285" s="65"/>
      <c r="F285" s="65"/>
    </row>
    <row r="286" spans="3:6" ht="15">
      <c r="C286" s="65"/>
      <c r="D286" s="65"/>
      <c r="E286" s="65"/>
      <c r="F286" s="65"/>
    </row>
    <row r="287" spans="3:6" ht="15">
      <c r="C287" s="65"/>
      <c r="D287" s="65"/>
      <c r="E287" s="65"/>
      <c r="F287" s="65"/>
    </row>
    <row r="288" spans="3:6" ht="15">
      <c r="C288" s="65"/>
      <c r="D288" s="65"/>
      <c r="E288" s="65"/>
      <c r="F288" s="65"/>
    </row>
    <row r="289" spans="3:6" ht="15">
      <c r="C289" s="65"/>
      <c r="D289" s="65"/>
      <c r="E289" s="65"/>
      <c r="F289" s="65"/>
    </row>
    <row r="290" spans="3:6" ht="15">
      <c r="C290" s="65"/>
      <c r="D290" s="65"/>
      <c r="E290" s="65"/>
      <c r="F290" s="65"/>
    </row>
    <row r="291" spans="3:6" ht="15">
      <c r="C291" s="65"/>
      <c r="D291" s="65"/>
      <c r="E291" s="65"/>
      <c r="F291" s="65"/>
    </row>
    <row r="292" spans="3:6" ht="15">
      <c r="C292" s="65"/>
      <c r="D292" s="65"/>
      <c r="E292" s="65"/>
      <c r="F292" s="65"/>
    </row>
    <row r="293" spans="3:6" ht="15">
      <c r="C293" s="65"/>
      <c r="D293" s="65"/>
      <c r="E293" s="65"/>
      <c r="F293" s="65"/>
    </row>
    <row r="294" spans="3:6" ht="15">
      <c r="C294" s="65"/>
      <c r="D294" s="65"/>
      <c r="E294" s="65"/>
      <c r="F294" s="65"/>
    </row>
    <row r="295" spans="3:6" ht="15">
      <c r="C295" s="65"/>
      <c r="D295" s="65"/>
      <c r="E295" s="65"/>
      <c r="F295" s="65"/>
    </row>
    <row r="296" spans="3:6" ht="15">
      <c r="C296" s="65"/>
      <c r="D296" s="65"/>
      <c r="E296" s="65"/>
      <c r="F296" s="65"/>
    </row>
    <row r="297" spans="3:6" ht="15">
      <c r="C297" s="65"/>
      <c r="D297" s="65"/>
      <c r="E297" s="65"/>
      <c r="F297" s="65"/>
    </row>
    <row r="298" spans="3:6" ht="15">
      <c r="C298" s="65"/>
      <c r="D298" s="65"/>
      <c r="E298" s="65"/>
      <c r="F298" s="65"/>
    </row>
    <row r="299" spans="3:6" ht="15">
      <c r="C299" s="65"/>
      <c r="D299" s="65"/>
      <c r="E299" s="65"/>
      <c r="F299" s="65"/>
    </row>
    <row r="300" spans="3:6" ht="15">
      <c r="C300" s="65"/>
      <c r="D300" s="65"/>
      <c r="E300" s="65"/>
      <c r="F300" s="65"/>
    </row>
    <row r="301" spans="3:6" ht="15">
      <c r="C301" s="65"/>
      <c r="D301" s="65"/>
      <c r="E301" s="65"/>
      <c r="F301" s="65"/>
    </row>
    <row r="302" spans="3:6" ht="15">
      <c r="C302" s="65"/>
      <c r="D302" s="65"/>
      <c r="E302" s="65"/>
      <c r="F302" s="65"/>
    </row>
    <row r="303" spans="3:6" ht="15">
      <c r="C303" s="65"/>
      <c r="D303" s="65"/>
      <c r="E303" s="65"/>
      <c r="F303" s="65"/>
    </row>
    <row r="304" spans="3:6" ht="15">
      <c r="C304" s="65"/>
      <c r="D304" s="65"/>
      <c r="E304" s="65"/>
      <c r="F304" s="65"/>
    </row>
    <row r="305" spans="3:6" ht="15">
      <c r="C305" s="65"/>
      <c r="D305" s="65"/>
      <c r="E305" s="65"/>
      <c r="F305" s="65"/>
    </row>
    <row r="306" spans="3:6" ht="15">
      <c r="C306" s="65"/>
      <c r="D306" s="65"/>
      <c r="E306" s="65"/>
      <c r="F306" s="65"/>
    </row>
    <row r="307" spans="3:6" ht="15">
      <c r="C307" s="65"/>
      <c r="D307" s="65"/>
      <c r="E307" s="65"/>
      <c r="F307" s="65"/>
    </row>
    <row r="308" spans="3:6" ht="15">
      <c r="C308" s="65"/>
      <c r="D308" s="65"/>
      <c r="E308" s="65"/>
      <c r="F308" s="65"/>
    </row>
    <row r="309" spans="3:6" ht="15">
      <c r="C309" s="65"/>
      <c r="D309" s="65"/>
      <c r="E309" s="65"/>
      <c r="F309" s="65"/>
    </row>
    <row r="310" spans="3:6" ht="15">
      <c r="C310" s="65"/>
      <c r="D310" s="65"/>
      <c r="E310" s="65"/>
      <c r="F310" s="65"/>
    </row>
    <row r="311" spans="3:6" ht="15">
      <c r="C311" s="65"/>
      <c r="D311" s="65"/>
      <c r="E311" s="65"/>
      <c r="F311" s="65"/>
    </row>
    <row r="312" spans="3:6" ht="15">
      <c r="C312" s="65"/>
      <c r="D312" s="65"/>
      <c r="E312" s="65"/>
      <c r="F312" s="65"/>
    </row>
    <row r="313" spans="3:6" ht="15">
      <c r="C313" s="65"/>
      <c r="D313" s="65"/>
      <c r="E313" s="65"/>
      <c r="F313" s="65"/>
    </row>
    <row r="314" spans="3:6" ht="15">
      <c r="C314" s="65"/>
      <c r="D314" s="65"/>
      <c r="E314" s="65"/>
      <c r="F314" s="65"/>
    </row>
    <row r="315" spans="3:6" ht="15">
      <c r="C315" s="65"/>
      <c r="D315" s="65"/>
      <c r="E315" s="65"/>
      <c r="F315" s="65"/>
    </row>
    <row r="316" spans="3:6" ht="15">
      <c r="C316" s="65"/>
      <c r="D316" s="65"/>
      <c r="E316" s="65"/>
      <c r="F316" s="65"/>
    </row>
    <row r="317" spans="3:6" ht="15">
      <c r="C317" s="65"/>
      <c r="D317" s="65"/>
      <c r="E317" s="65"/>
      <c r="F317" s="65"/>
    </row>
    <row r="318" spans="3:6" ht="15">
      <c r="C318" s="65"/>
      <c r="D318" s="65"/>
      <c r="E318" s="65"/>
      <c r="F318" s="65"/>
    </row>
    <row r="319" spans="3:6" ht="15">
      <c r="C319" s="65"/>
      <c r="D319" s="65"/>
      <c r="E319" s="65"/>
      <c r="F319" s="65"/>
    </row>
    <row r="320" spans="3:6" ht="15">
      <c r="C320" s="65"/>
      <c r="D320" s="65"/>
      <c r="E320" s="65"/>
      <c r="F320" s="65"/>
    </row>
    <row r="321" spans="3:6" ht="15">
      <c r="C321" s="65"/>
      <c r="D321" s="65"/>
      <c r="E321" s="65"/>
      <c r="F321" s="65"/>
    </row>
    <row r="322" spans="3:6" ht="15">
      <c r="C322" s="65"/>
      <c r="D322" s="65"/>
      <c r="E322" s="65"/>
      <c r="F322" s="65"/>
    </row>
    <row r="323" spans="3:6" ht="15">
      <c r="C323" s="65"/>
      <c r="D323" s="65"/>
      <c r="E323" s="65"/>
      <c r="F323" s="65"/>
    </row>
    <row r="324" spans="3:6" ht="15">
      <c r="C324" s="65"/>
      <c r="D324" s="65"/>
      <c r="E324" s="65"/>
      <c r="F324" s="65"/>
    </row>
    <row r="325" spans="3:6" ht="15">
      <c r="C325" s="65"/>
      <c r="D325" s="65"/>
      <c r="E325" s="65"/>
      <c r="F325" s="65"/>
    </row>
    <row r="326" spans="3:6" ht="15">
      <c r="C326" s="65"/>
      <c r="D326" s="65"/>
      <c r="E326" s="65"/>
      <c r="F326" s="65"/>
    </row>
    <row r="327" spans="3:6" ht="15">
      <c r="C327" s="65"/>
      <c r="D327" s="65"/>
      <c r="E327" s="65"/>
      <c r="F327" s="65"/>
    </row>
    <row r="328" spans="3:6" ht="15">
      <c r="C328" s="65"/>
      <c r="D328" s="65"/>
      <c r="E328" s="65"/>
      <c r="F328" s="65"/>
    </row>
    <row r="329" spans="3:6" ht="15">
      <c r="C329" s="65"/>
      <c r="D329" s="65"/>
      <c r="E329" s="65"/>
      <c r="F329" s="65"/>
    </row>
    <row r="330" spans="3:6" ht="15">
      <c r="C330" s="65"/>
      <c r="D330" s="65"/>
      <c r="E330" s="65"/>
      <c r="F330" s="65"/>
    </row>
    <row r="331" spans="3:6" ht="15">
      <c r="C331" s="65"/>
      <c r="D331" s="65"/>
      <c r="E331" s="65"/>
      <c r="F331" s="65"/>
    </row>
    <row r="332" spans="3:6" ht="15">
      <c r="C332" s="65"/>
      <c r="D332" s="65"/>
      <c r="E332" s="65"/>
      <c r="F332" s="65"/>
    </row>
    <row r="333" spans="3:6" ht="15">
      <c r="C333" s="65"/>
      <c r="D333" s="65"/>
      <c r="E333" s="65"/>
      <c r="F333" s="65"/>
    </row>
    <row r="334" spans="3:6" ht="15">
      <c r="C334" s="65"/>
      <c r="D334" s="65"/>
      <c r="E334" s="65"/>
      <c r="F334" s="65"/>
    </row>
    <row r="335" spans="3:6" ht="15">
      <c r="C335" s="65"/>
      <c r="D335" s="65"/>
      <c r="E335" s="65"/>
      <c r="F335" s="65"/>
    </row>
    <row r="336" spans="3:6" ht="15">
      <c r="C336" s="65"/>
      <c r="D336" s="65"/>
      <c r="E336" s="65"/>
      <c r="F336" s="65"/>
    </row>
    <row r="337" spans="3:6" ht="15">
      <c r="C337" s="65"/>
      <c r="D337" s="65"/>
      <c r="E337" s="65"/>
      <c r="F337" s="65"/>
    </row>
    <row r="338" spans="3:6" ht="15">
      <c r="C338" s="65"/>
      <c r="D338" s="65"/>
      <c r="E338" s="65"/>
      <c r="F338" s="65"/>
    </row>
    <row r="339" spans="3:6" ht="15">
      <c r="C339" s="65"/>
      <c r="D339" s="65"/>
      <c r="E339" s="65"/>
      <c r="F339" s="65"/>
    </row>
    <row r="340" spans="3:6" ht="15">
      <c r="C340" s="65"/>
      <c r="D340" s="65"/>
      <c r="E340" s="65"/>
      <c r="F340" s="65"/>
    </row>
    <row r="341" spans="3:6" ht="15">
      <c r="C341" s="65"/>
      <c r="D341" s="65"/>
      <c r="E341" s="65"/>
      <c r="F341" s="65"/>
    </row>
    <row r="342" spans="3:6" ht="15">
      <c r="C342" s="65"/>
      <c r="D342" s="65"/>
      <c r="E342" s="65"/>
      <c r="F342" s="65"/>
    </row>
    <row r="343" spans="3:6" ht="15">
      <c r="C343" s="65"/>
      <c r="D343" s="65"/>
      <c r="E343" s="65"/>
      <c r="F343" s="65"/>
    </row>
    <row r="344" spans="3:6" ht="15">
      <c r="C344" s="65"/>
      <c r="D344" s="65"/>
      <c r="E344" s="65"/>
      <c r="F344" s="65"/>
    </row>
    <row r="345" spans="3:6" ht="15">
      <c r="C345" s="65"/>
      <c r="D345" s="65"/>
      <c r="E345" s="65"/>
      <c r="F345" s="65"/>
    </row>
    <row r="346" spans="3:6" ht="15">
      <c r="C346" s="65"/>
      <c r="D346" s="65"/>
      <c r="E346" s="65"/>
      <c r="F346" s="65"/>
    </row>
    <row r="347" spans="3:6" ht="15">
      <c r="C347" s="65"/>
      <c r="D347" s="65"/>
      <c r="E347" s="65"/>
      <c r="F347" s="65"/>
    </row>
    <row r="348" spans="3:6" ht="15">
      <c r="C348" s="65"/>
      <c r="D348" s="65"/>
      <c r="E348" s="65"/>
      <c r="F348" s="65"/>
    </row>
    <row r="349" spans="3:6" ht="15">
      <c r="C349" s="65"/>
      <c r="D349" s="65"/>
      <c r="E349" s="65"/>
      <c r="F349" s="65"/>
    </row>
    <row r="350" spans="3:6" ht="15">
      <c r="C350" s="65"/>
      <c r="D350" s="65"/>
      <c r="E350" s="65"/>
      <c r="F350" s="65"/>
    </row>
    <row r="351" spans="3:6" ht="15">
      <c r="C351" s="65"/>
      <c r="D351" s="65"/>
      <c r="E351" s="65"/>
      <c r="F351" s="65"/>
    </row>
    <row r="352" spans="3:6" ht="15">
      <c r="C352" s="65"/>
      <c r="D352" s="65"/>
      <c r="E352" s="65"/>
      <c r="F352" s="65"/>
    </row>
    <row r="353" spans="3:6" ht="15">
      <c r="C353" s="65"/>
      <c r="D353" s="65"/>
      <c r="E353" s="65"/>
      <c r="F353" s="65"/>
    </row>
    <row r="354" spans="3:6" ht="15">
      <c r="C354" s="65"/>
      <c r="D354" s="65"/>
      <c r="E354" s="65"/>
      <c r="F354" s="65"/>
    </row>
    <row r="355" spans="3:6" ht="15">
      <c r="C355" s="65"/>
      <c r="D355" s="65"/>
      <c r="E355" s="65"/>
      <c r="F355" s="65"/>
    </row>
    <row r="356" spans="3:6" ht="15">
      <c r="C356" s="65"/>
      <c r="D356" s="65"/>
      <c r="E356" s="65"/>
      <c r="F356" s="65"/>
    </row>
    <row r="357" spans="3:6" ht="15">
      <c r="C357" s="65"/>
      <c r="D357" s="65"/>
      <c r="E357" s="65"/>
      <c r="F357" s="65"/>
    </row>
    <row r="358" spans="3:6" ht="15">
      <c r="C358" s="65"/>
      <c r="D358" s="65"/>
      <c r="E358" s="65"/>
      <c r="F358" s="65"/>
    </row>
    <row r="359" spans="3:6" ht="15">
      <c r="C359" s="65"/>
      <c r="D359" s="65"/>
      <c r="E359" s="65"/>
      <c r="F359" s="65"/>
    </row>
    <row r="360" spans="3:6" ht="15">
      <c r="C360" s="65"/>
      <c r="D360" s="65"/>
      <c r="E360" s="65"/>
      <c r="F360" s="65"/>
    </row>
    <row r="361" spans="3:6" ht="15">
      <c r="C361" s="65"/>
      <c r="D361" s="65"/>
      <c r="E361" s="65"/>
      <c r="F361" s="65"/>
    </row>
    <row r="362" spans="3:6" ht="15">
      <c r="C362" s="65"/>
      <c r="D362" s="65"/>
      <c r="E362" s="65"/>
      <c r="F362" s="65"/>
    </row>
    <row r="363" spans="3:6" ht="15">
      <c r="C363" s="65"/>
      <c r="D363" s="65"/>
      <c r="E363" s="65"/>
      <c r="F363" s="65"/>
    </row>
    <row r="364" spans="3:6" ht="15">
      <c r="C364" s="65"/>
      <c r="D364" s="65"/>
      <c r="E364" s="65"/>
      <c r="F364" s="65"/>
    </row>
    <row r="365" spans="3:6" ht="15">
      <c r="C365" s="65"/>
      <c r="D365" s="65"/>
      <c r="E365" s="65"/>
      <c r="F365" s="65"/>
    </row>
    <row r="366" spans="3:6" ht="15">
      <c r="C366" s="65"/>
      <c r="D366" s="65"/>
      <c r="E366" s="65"/>
      <c r="F366" s="65"/>
    </row>
    <row r="367" spans="3:6" ht="15">
      <c r="C367" s="65"/>
      <c r="D367" s="65"/>
      <c r="E367" s="65"/>
      <c r="F367" s="65"/>
    </row>
    <row r="368" spans="3:6" ht="15">
      <c r="C368" s="65"/>
      <c r="D368" s="65"/>
      <c r="E368" s="65"/>
      <c r="F368" s="65"/>
    </row>
    <row r="369" spans="3:6" ht="15">
      <c r="C369" s="65"/>
      <c r="D369" s="65"/>
      <c r="E369" s="65"/>
      <c r="F369" s="65"/>
    </row>
    <row r="370" spans="3:6" ht="15">
      <c r="C370" s="65"/>
      <c r="D370" s="65"/>
      <c r="E370" s="65"/>
      <c r="F370" s="65"/>
    </row>
    <row r="371" spans="3:6" ht="15">
      <c r="C371" s="65"/>
      <c r="D371" s="65"/>
      <c r="E371" s="65"/>
      <c r="F371" s="65"/>
    </row>
    <row r="372" spans="3:6" ht="15">
      <c r="C372" s="65"/>
      <c r="D372" s="65"/>
      <c r="E372" s="65"/>
      <c r="F372" s="65"/>
    </row>
    <row r="373" spans="3:6" ht="15">
      <c r="C373" s="65"/>
      <c r="D373" s="65"/>
      <c r="E373" s="65"/>
      <c r="F373" s="65"/>
    </row>
    <row r="374" spans="3:6" ht="15">
      <c r="C374" s="65"/>
      <c r="D374" s="65"/>
      <c r="E374" s="65"/>
      <c r="F374" s="65"/>
    </row>
    <row r="375" spans="3:6" ht="15">
      <c r="C375" s="65"/>
      <c r="D375" s="65"/>
      <c r="E375" s="65"/>
      <c r="F375" s="65"/>
    </row>
    <row r="376" spans="3:6" ht="15">
      <c r="C376" s="65"/>
      <c r="D376" s="65"/>
      <c r="E376" s="65"/>
      <c r="F376" s="65"/>
    </row>
    <row r="377" spans="3:6" ht="15">
      <c r="C377" s="65"/>
      <c r="D377" s="65"/>
      <c r="E377" s="65"/>
      <c r="F377" s="65"/>
    </row>
    <row r="378" spans="3:6" ht="15">
      <c r="C378" s="65"/>
      <c r="D378" s="65"/>
      <c r="E378" s="65"/>
      <c r="F378" s="65"/>
    </row>
    <row r="379" spans="3:6" ht="15">
      <c r="C379" s="65"/>
      <c r="D379" s="65"/>
      <c r="E379" s="65"/>
      <c r="F379" s="65"/>
    </row>
    <row r="380" spans="3:6" ht="15">
      <c r="C380" s="65"/>
      <c r="D380" s="65"/>
      <c r="E380" s="65"/>
      <c r="F380" s="65"/>
    </row>
    <row r="381" spans="3:6" ht="15">
      <c r="C381" s="65"/>
      <c r="D381" s="65"/>
      <c r="E381" s="65"/>
      <c r="F381" s="65"/>
    </row>
    <row r="382" spans="3:6" ht="15">
      <c r="C382" s="65"/>
      <c r="D382" s="65"/>
      <c r="E382" s="65"/>
      <c r="F382" s="65"/>
    </row>
    <row r="383" spans="3:6" ht="15">
      <c r="C383" s="65"/>
      <c r="D383" s="65"/>
      <c r="E383" s="65"/>
      <c r="F383" s="65"/>
    </row>
    <row r="384" spans="3:6" ht="15">
      <c r="C384" s="65"/>
      <c r="D384" s="65"/>
      <c r="E384" s="65"/>
      <c r="F384" s="65"/>
    </row>
    <row r="385" spans="3:6" ht="15">
      <c r="C385" s="65"/>
      <c r="D385" s="65"/>
      <c r="E385" s="65"/>
      <c r="F385" s="65"/>
    </row>
    <row r="386" spans="3:6" ht="15">
      <c r="C386" s="65"/>
      <c r="D386" s="65"/>
      <c r="E386" s="65"/>
      <c r="F386" s="65"/>
    </row>
    <row r="387" spans="3:6" ht="15">
      <c r="C387" s="65"/>
      <c r="D387" s="65"/>
      <c r="E387" s="65"/>
      <c r="F387" s="65"/>
    </row>
    <row r="388" spans="3:6" ht="15">
      <c r="C388" s="65"/>
      <c r="D388" s="65"/>
      <c r="E388" s="65"/>
      <c r="F388" s="65"/>
    </row>
    <row r="389" spans="3:6" ht="15">
      <c r="C389" s="65"/>
      <c r="D389" s="65"/>
      <c r="E389" s="65"/>
      <c r="F389" s="65"/>
    </row>
    <row r="390" spans="3:6" ht="15">
      <c r="C390" s="65"/>
      <c r="D390" s="65"/>
      <c r="E390" s="65"/>
      <c r="F390" s="65"/>
    </row>
    <row r="391" spans="3:6" ht="15">
      <c r="C391" s="65"/>
      <c r="D391" s="65"/>
      <c r="E391" s="65"/>
      <c r="F391" s="65"/>
    </row>
    <row r="392" spans="3:6" ht="15">
      <c r="C392" s="65"/>
      <c r="D392" s="65"/>
      <c r="E392" s="65"/>
      <c r="F392" s="65"/>
    </row>
    <row r="393" spans="3:6" ht="15">
      <c r="C393" s="65"/>
      <c r="D393" s="65"/>
      <c r="E393" s="65"/>
      <c r="F393" s="65"/>
    </row>
    <row r="394" spans="3:6" ht="15">
      <c r="C394" s="65"/>
      <c r="D394" s="65"/>
      <c r="E394" s="65"/>
      <c r="F394" s="65"/>
    </row>
    <row r="395" spans="3:6" ht="15">
      <c r="C395" s="65"/>
      <c r="D395" s="65"/>
      <c r="E395" s="65"/>
      <c r="F395" s="65"/>
    </row>
    <row r="396" spans="3:6" ht="15">
      <c r="C396" s="65"/>
      <c r="D396" s="65"/>
      <c r="E396" s="65"/>
      <c r="F396" s="65"/>
    </row>
    <row r="397" spans="3:6" ht="15">
      <c r="C397" s="65"/>
      <c r="D397" s="65"/>
      <c r="E397" s="65"/>
      <c r="F397" s="65"/>
    </row>
    <row r="398" spans="3:6" ht="15">
      <c r="C398" s="65"/>
      <c r="D398" s="65"/>
      <c r="E398" s="65"/>
      <c r="F398" s="65"/>
    </row>
    <row r="399" spans="3:6" ht="15">
      <c r="C399" s="65"/>
      <c r="D399" s="65"/>
      <c r="E399" s="65"/>
      <c r="F399" s="65"/>
    </row>
    <row r="400" spans="3:6" ht="15">
      <c r="C400" s="65"/>
      <c r="D400" s="65"/>
      <c r="E400" s="65"/>
      <c r="F400" s="65"/>
    </row>
    <row r="401" spans="3:6" ht="15">
      <c r="C401" s="65"/>
      <c r="D401" s="65"/>
      <c r="E401" s="65"/>
      <c r="F401" s="65"/>
    </row>
    <row r="402" spans="3:6" ht="15">
      <c r="C402" s="65"/>
      <c r="D402" s="65"/>
      <c r="E402" s="65"/>
      <c r="F402" s="65"/>
    </row>
    <row r="403" spans="3:6" ht="15">
      <c r="C403" s="65"/>
      <c r="D403" s="65"/>
      <c r="E403" s="65"/>
      <c r="F403" s="65"/>
    </row>
    <row r="404" spans="3:6" ht="15">
      <c r="C404" s="65"/>
      <c r="D404" s="65"/>
      <c r="E404" s="65"/>
      <c r="F404" s="65"/>
    </row>
    <row r="405" spans="3:6" ht="15">
      <c r="C405" s="65"/>
      <c r="D405" s="65"/>
      <c r="E405" s="65"/>
      <c r="F405" s="65"/>
    </row>
    <row r="406" spans="3:6" ht="15">
      <c r="C406" s="65"/>
      <c r="D406" s="65"/>
      <c r="E406" s="65"/>
      <c r="F406" s="65"/>
    </row>
    <row r="407" spans="3:6" ht="15">
      <c r="C407" s="65"/>
      <c r="D407" s="65"/>
      <c r="E407" s="65"/>
      <c r="F407" s="65"/>
    </row>
    <row r="408" spans="3:6" ht="15">
      <c r="C408" s="65"/>
      <c r="D408" s="65"/>
      <c r="E408" s="65"/>
      <c r="F408" s="65"/>
    </row>
    <row r="409" spans="3:6" ht="15">
      <c r="C409" s="65"/>
      <c r="D409" s="65"/>
      <c r="E409" s="65"/>
      <c r="F409" s="65"/>
    </row>
    <row r="410" spans="3:6" ht="15">
      <c r="C410" s="65"/>
      <c r="D410" s="65"/>
      <c r="E410" s="65"/>
      <c r="F410" s="65"/>
    </row>
    <row r="411" spans="3:6" ht="15">
      <c r="C411" s="65"/>
      <c r="D411" s="65"/>
      <c r="E411" s="65"/>
      <c r="F411" s="65"/>
    </row>
    <row r="412" spans="3:6" ht="15">
      <c r="C412" s="65"/>
      <c r="D412" s="65"/>
      <c r="E412" s="65"/>
      <c r="F412" s="65"/>
    </row>
    <row r="413" spans="3:6" ht="15">
      <c r="C413" s="65"/>
      <c r="D413" s="65"/>
      <c r="E413" s="65"/>
      <c r="F413" s="65"/>
    </row>
    <row r="414" spans="3:6" ht="15">
      <c r="C414" s="65"/>
      <c r="D414" s="65"/>
      <c r="E414" s="65"/>
      <c r="F414" s="65"/>
    </row>
    <row r="415" spans="3:6" ht="15">
      <c r="C415" s="65"/>
      <c r="D415" s="65"/>
      <c r="E415" s="65"/>
      <c r="F415" s="65"/>
    </row>
    <row r="416" spans="3:6" ht="15">
      <c r="C416" s="65"/>
      <c r="D416" s="65"/>
      <c r="E416" s="65"/>
      <c r="F416" s="65"/>
    </row>
    <row r="417" spans="3:6" ht="15">
      <c r="C417" s="65"/>
      <c r="D417" s="65"/>
      <c r="E417" s="65"/>
      <c r="F417" s="65"/>
    </row>
    <row r="418" spans="3:6" ht="15">
      <c r="C418" s="65"/>
      <c r="D418" s="65"/>
      <c r="E418" s="65"/>
      <c r="F418" s="65"/>
    </row>
    <row r="419" spans="3:6" ht="15">
      <c r="C419" s="65"/>
      <c r="D419" s="65"/>
      <c r="E419" s="65"/>
      <c r="F419" s="65"/>
    </row>
    <row r="420" spans="3:6" ht="15">
      <c r="C420" s="65"/>
      <c r="D420" s="65"/>
      <c r="E420" s="65"/>
      <c r="F420" s="65"/>
    </row>
    <row r="421" spans="3:6" ht="15">
      <c r="C421" s="65"/>
      <c r="D421" s="65"/>
      <c r="E421" s="65"/>
      <c r="F421" s="65"/>
    </row>
    <row r="422" spans="3:6" ht="15">
      <c r="C422" s="65"/>
      <c r="D422" s="65"/>
      <c r="E422" s="65"/>
      <c r="F422" s="65"/>
    </row>
    <row r="423" spans="3:6" ht="15">
      <c r="C423" s="65"/>
      <c r="D423" s="65"/>
      <c r="E423" s="65"/>
      <c r="F423" s="65"/>
    </row>
    <row r="424" spans="3:6" ht="15">
      <c r="C424" s="65"/>
      <c r="D424" s="65"/>
      <c r="E424" s="65"/>
      <c r="F424" s="65"/>
    </row>
    <row r="425" spans="3:6" ht="15">
      <c r="C425" s="65"/>
      <c r="D425" s="65"/>
      <c r="E425" s="65"/>
      <c r="F425" s="65"/>
    </row>
    <row r="426" spans="3:6" ht="15">
      <c r="C426" s="65"/>
      <c r="D426" s="65"/>
      <c r="E426" s="65"/>
      <c r="F426" s="65"/>
    </row>
    <row r="427" spans="3:6" ht="15">
      <c r="C427" s="65"/>
      <c r="D427" s="65"/>
      <c r="E427" s="65"/>
      <c r="F427" s="65"/>
    </row>
    <row r="428" spans="3:6" ht="15">
      <c r="C428" s="65"/>
      <c r="D428" s="65"/>
      <c r="E428" s="65"/>
      <c r="F428" s="65"/>
    </row>
    <row r="429" spans="3:6" ht="15">
      <c r="C429" s="65"/>
      <c r="D429" s="65"/>
      <c r="E429" s="65"/>
      <c r="F429" s="65"/>
    </row>
    <row r="430" spans="3:6" ht="15">
      <c r="C430" s="65"/>
      <c r="D430" s="65"/>
      <c r="E430" s="65"/>
      <c r="F430" s="65"/>
    </row>
    <row r="431" spans="3:6" ht="15">
      <c r="C431" s="65"/>
      <c r="D431" s="65"/>
      <c r="E431" s="65"/>
      <c r="F431" s="65"/>
    </row>
    <row r="432" spans="3:6" ht="15">
      <c r="C432" s="65"/>
      <c r="D432" s="65"/>
      <c r="E432" s="65"/>
      <c r="F432" s="65"/>
    </row>
    <row r="433" spans="3:6" ht="15">
      <c r="C433" s="65"/>
      <c r="D433" s="65"/>
      <c r="E433" s="65"/>
      <c r="F433" s="65"/>
    </row>
    <row r="434" spans="3:6" ht="15">
      <c r="C434" s="65"/>
      <c r="D434" s="65"/>
      <c r="E434" s="65"/>
      <c r="F434" s="65"/>
    </row>
    <row r="435" spans="3:6" ht="15">
      <c r="C435" s="65"/>
      <c r="D435" s="65"/>
      <c r="E435" s="65"/>
      <c r="F435" s="65"/>
    </row>
    <row r="436" spans="3:6" ht="15">
      <c r="C436" s="65"/>
      <c r="D436" s="65"/>
      <c r="E436" s="65"/>
      <c r="F436" s="65"/>
    </row>
    <row r="437" spans="3:6" ht="15">
      <c r="C437" s="65"/>
      <c r="D437" s="65"/>
      <c r="E437" s="65"/>
      <c r="F437" s="65"/>
    </row>
    <row r="438" spans="3:6" ht="15">
      <c r="C438" s="65"/>
      <c r="D438" s="65"/>
      <c r="E438" s="65"/>
      <c r="F438" s="65"/>
    </row>
    <row r="439" spans="3:6" ht="15">
      <c r="C439" s="65"/>
      <c r="D439" s="65"/>
      <c r="E439" s="65"/>
      <c r="F439" s="65"/>
    </row>
    <row r="440" spans="3:6" ht="15">
      <c r="C440" s="65"/>
      <c r="D440" s="65"/>
      <c r="E440" s="65"/>
      <c r="F440" s="65"/>
    </row>
    <row r="441" spans="3:6" ht="15">
      <c r="C441" s="65"/>
      <c r="D441" s="65"/>
      <c r="E441" s="65"/>
      <c r="F441" s="65"/>
    </row>
    <row r="442" spans="3:6" ht="15">
      <c r="C442" s="65"/>
      <c r="D442" s="65"/>
      <c r="E442" s="65"/>
      <c r="F442" s="65"/>
    </row>
    <row r="443" spans="3:6" ht="15">
      <c r="C443" s="65"/>
      <c r="D443" s="65"/>
      <c r="E443" s="65"/>
      <c r="F443" s="65"/>
    </row>
    <row r="444" spans="3:6" ht="15">
      <c r="C444" s="65"/>
      <c r="D444" s="65"/>
      <c r="E444" s="65"/>
      <c r="F444" s="65"/>
    </row>
    <row r="445" spans="3:6" ht="15">
      <c r="C445" s="65"/>
      <c r="D445" s="65"/>
      <c r="E445" s="65"/>
      <c r="F445" s="65"/>
    </row>
    <row r="446" spans="3:6" ht="15">
      <c r="C446" s="65"/>
      <c r="D446" s="65"/>
      <c r="E446" s="65"/>
      <c r="F446" s="65"/>
    </row>
    <row r="447" spans="3:6" ht="15">
      <c r="C447" s="65"/>
      <c r="D447" s="65"/>
      <c r="E447" s="65"/>
      <c r="F447" s="65"/>
    </row>
    <row r="448" spans="3:6" ht="15">
      <c r="C448" s="65"/>
      <c r="D448" s="65"/>
      <c r="E448" s="65"/>
      <c r="F448" s="65"/>
    </row>
    <row r="449" spans="3:6" ht="15">
      <c r="C449" s="65"/>
      <c r="D449" s="65"/>
      <c r="E449" s="65"/>
      <c r="F449" s="65"/>
    </row>
    <row r="450" spans="3:6" ht="15">
      <c r="C450" s="65"/>
      <c r="D450" s="65"/>
      <c r="E450" s="65"/>
      <c r="F450" s="65"/>
    </row>
    <row r="451" spans="3:6" ht="15">
      <c r="C451" s="65"/>
      <c r="D451" s="65"/>
      <c r="E451" s="65"/>
      <c r="F451" s="65"/>
    </row>
    <row r="452" spans="3:6" ht="15">
      <c r="C452" s="65"/>
      <c r="D452" s="65"/>
      <c r="E452" s="65"/>
      <c r="F452" s="65"/>
    </row>
    <row r="453" spans="3:6" ht="15">
      <c r="C453" s="65"/>
      <c r="D453" s="65"/>
      <c r="E453" s="65"/>
      <c r="F453" s="65"/>
    </row>
    <row r="454" spans="3:6" ht="15">
      <c r="C454" s="65"/>
      <c r="D454" s="65"/>
      <c r="E454" s="65"/>
      <c r="F454" s="65"/>
    </row>
    <row r="455" spans="3:6" ht="15">
      <c r="C455" s="65"/>
      <c r="D455" s="65"/>
      <c r="E455" s="65"/>
      <c r="F455" s="65"/>
    </row>
    <row r="456" spans="3:6" ht="15">
      <c r="C456" s="65"/>
      <c r="D456" s="65"/>
      <c r="E456" s="65"/>
      <c r="F456" s="65"/>
    </row>
    <row r="457" spans="3:6" ht="15">
      <c r="C457" s="65"/>
      <c r="D457" s="65"/>
      <c r="E457" s="65"/>
      <c r="F457" s="65"/>
    </row>
    <row r="458" spans="3:6" ht="15">
      <c r="C458" s="65"/>
      <c r="D458" s="65"/>
      <c r="E458" s="65"/>
      <c r="F458" s="65"/>
    </row>
    <row r="459" spans="3:6" ht="15">
      <c r="C459" s="65"/>
      <c r="D459" s="65"/>
      <c r="E459" s="65"/>
      <c r="F459" s="65"/>
    </row>
    <row r="460" spans="3:6" ht="15">
      <c r="C460" s="65"/>
      <c r="D460" s="65"/>
      <c r="E460" s="65"/>
      <c r="F460" s="65"/>
    </row>
    <row r="461" spans="3:6" ht="15">
      <c r="C461" s="65"/>
      <c r="D461" s="65"/>
      <c r="E461" s="65"/>
      <c r="F461" s="65"/>
    </row>
    <row r="462" spans="3:6" ht="15">
      <c r="C462" s="65"/>
      <c r="D462" s="65"/>
      <c r="E462" s="65"/>
      <c r="F462" s="65"/>
    </row>
    <row r="463" spans="3:6" ht="15">
      <c r="C463" s="65"/>
      <c r="D463" s="65"/>
      <c r="E463" s="65"/>
      <c r="F463" s="65"/>
    </row>
    <row r="464" spans="3:6" ht="15">
      <c r="C464" s="65"/>
      <c r="D464" s="65"/>
      <c r="E464" s="65"/>
      <c r="F464" s="65"/>
    </row>
    <row r="465" spans="3:6" ht="15">
      <c r="C465" s="65"/>
      <c r="D465" s="65"/>
      <c r="E465" s="65"/>
      <c r="F465" s="65"/>
    </row>
    <row r="466" spans="3:6" ht="15">
      <c r="C466" s="65"/>
      <c r="D466" s="65"/>
      <c r="E466" s="65"/>
      <c r="F466" s="65"/>
    </row>
    <row r="467" spans="3:6" ht="15">
      <c r="C467" s="65"/>
      <c r="D467" s="65"/>
      <c r="E467" s="65"/>
      <c r="F467" s="65"/>
    </row>
    <row r="468" spans="3:6" ht="15">
      <c r="C468" s="65"/>
      <c r="D468" s="65"/>
      <c r="E468" s="65"/>
      <c r="F468" s="65"/>
    </row>
    <row r="469" spans="3:6" ht="15">
      <c r="C469" s="65"/>
      <c r="D469" s="65"/>
      <c r="E469" s="65"/>
      <c r="F469" s="65"/>
    </row>
    <row r="470" spans="3:6" ht="15">
      <c r="C470" s="65"/>
      <c r="D470" s="65"/>
      <c r="E470" s="65"/>
      <c r="F470" s="65"/>
    </row>
    <row r="471" spans="3:6" ht="15">
      <c r="C471" s="65"/>
      <c r="D471" s="65"/>
      <c r="E471" s="65"/>
      <c r="F471" s="65"/>
    </row>
    <row r="472" spans="3:6" ht="15">
      <c r="C472" s="65"/>
      <c r="D472" s="65"/>
      <c r="E472" s="65"/>
      <c r="F472" s="65"/>
    </row>
    <row r="473" spans="3:6" ht="15">
      <c r="C473" s="65"/>
      <c r="D473" s="65"/>
      <c r="E473" s="65"/>
      <c r="F473" s="65"/>
    </row>
    <row r="474" spans="3:6" ht="15">
      <c r="C474" s="65"/>
      <c r="D474" s="65"/>
      <c r="E474" s="65"/>
      <c r="F474" s="65"/>
    </row>
    <row r="475" spans="3:6" ht="15">
      <c r="C475" s="65"/>
      <c r="D475" s="65"/>
      <c r="E475" s="65"/>
      <c r="F475" s="65"/>
    </row>
    <row r="476" spans="3:6" ht="15">
      <c r="C476" s="65"/>
      <c r="D476" s="65"/>
      <c r="E476" s="65"/>
      <c r="F476" s="65"/>
    </row>
    <row r="477" spans="3:6" ht="15">
      <c r="C477" s="65"/>
      <c r="D477" s="65"/>
      <c r="E477" s="65"/>
      <c r="F477" s="65"/>
    </row>
    <row r="478" spans="3:6" ht="15">
      <c r="C478" s="65"/>
      <c r="D478" s="65"/>
      <c r="E478" s="65"/>
      <c r="F478" s="65"/>
    </row>
    <row r="479" spans="3:6" ht="15">
      <c r="C479" s="65"/>
      <c r="D479" s="65"/>
      <c r="E479" s="65"/>
      <c r="F479" s="65"/>
    </row>
    <row r="480" spans="3:6" ht="15">
      <c r="C480" s="65"/>
      <c r="D480" s="65"/>
      <c r="E480" s="65"/>
      <c r="F480" s="65"/>
    </row>
    <row r="481" spans="3:6" ht="15">
      <c r="C481" s="65"/>
      <c r="D481" s="65"/>
      <c r="E481" s="65"/>
      <c r="F481" s="65"/>
    </row>
    <row r="482" spans="3:6" ht="15">
      <c r="C482" s="65"/>
      <c r="D482" s="65"/>
      <c r="E482" s="65"/>
      <c r="F482" s="65"/>
    </row>
    <row r="483" spans="3:6" ht="15">
      <c r="C483" s="65"/>
      <c r="D483" s="65"/>
      <c r="E483" s="65"/>
      <c r="F483" s="65"/>
    </row>
    <row r="484" spans="3:6" ht="15">
      <c r="C484" s="65"/>
      <c r="D484" s="65"/>
      <c r="E484" s="65"/>
      <c r="F484" s="65"/>
    </row>
    <row r="485" spans="3:6" ht="15">
      <c r="C485" s="65"/>
      <c r="D485" s="65"/>
      <c r="E485" s="65"/>
      <c r="F485" s="65"/>
    </row>
    <row r="486" spans="3:6" ht="15">
      <c r="C486" s="65"/>
      <c r="D486" s="65"/>
      <c r="E486" s="65"/>
      <c r="F486" s="65"/>
    </row>
    <row r="487" spans="3:6" ht="15">
      <c r="C487" s="65"/>
      <c r="D487" s="65"/>
      <c r="E487" s="65"/>
      <c r="F487" s="65"/>
    </row>
    <row r="488" spans="3:6" ht="15">
      <c r="C488" s="65"/>
      <c r="D488" s="65"/>
      <c r="E488" s="65"/>
      <c r="F488" s="65"/>
    </row>
    <row r="489" spans="3:6" ht="15">
      <c r="C489" s="65"/>
      <c r="D489" s="65"/>
      <c r="E489" s="65"/>
      <c r="F489" s="65"/>
    </row>
    <row r="490" spans="3:6" ht="15">
      <c r="C490" s="65"/>
      <c r="D490" s="65"/>
      <c r="E490" s="65"/>
      <c r="F490" s="65"/>
    </row>
    <row r="491" spans="3:6" ht="15">
      <c r="C491" s="65"/>
      <c r="D491" s="65"/>
      <c r="E491" s="65"/>
      <c r="F491" s="65"/>
    </row>
    <row r="492" spans="3:6" ht="15">
      <c r="C492" s="65"/>
      <c r="D492" s="65"/>
      <c r="E492" s="65"/>
      <c r="F492" s="65"/>
    </row>
    <row r="493" spans="3:6" ht="15">
      <c r="C493" s="65"/>
      <c r="D493" s="65"/>
      <c r="E493" s="65"/>
      <c r="F493" s="65"/>
    </row>
    <row r="494" spans="3:6" ht="15">
      <c r="C494" s="65"/>
      <c r="D494" s="65"/>
      <c r="E494" s="65"/>
      <c r="F494" s="65"/>
    </row>
    <row r="495" spans="3:6" ht="15">
      <c r="C495" s="65"/>
      <c r="D495" s="65"/>
      <c r="E495" s="65"/>
      <c r="F495" s="65"/>
    </row>
    <row r="496" spans="3:6" ht="15">
      <c r="C496" s="65"/>
      <c r="D496" s="65"/>
      <c r="E496" s="65"/>
      <c r="F496" s="65"/>
    </row>
    <row r="497" spans="3:6" ht="15">
      <c r="C497" s="65"/>
      <c r="D497" s="65"/>
      <c r="E497" s="65"/>
      <c r="F497" s="65"/>
    </row>
    <row r="498" spans="3:6" ht="15">
      <c r="C498" s="65"/>
      <c r="D498" s="65"/>
      <c r="E498" s="65"/>
      <c r="F498" s="65"/>
    </row>
    <row r="499" spans="3:6" ht="15">
      <c r="C499" s="65"/>
      <c r="D499" s="65"/>
      <c r="E499" s="65"/>
      <c r="F499" s="65"/>
    </row>
    <row r="500" spans="3:6" ht="15">
      <c r="C500" s="65"/>
      <c r="D500" s="65"/>
      <c r="E500" s="65"/>
      <c r="F500" s="65"/>
    </row>
    <row r="501" spans="3:6" ht="15">
      <c r="C501" s="65"/>
      <c r="D501" s="65"/>
      <c r="E501" s="65"/>
      <c r="F501" s="65"/>
    </row>
    <row r="502" spans="3:6" ht="15">
      <c r="C502" s="65"/>
      <c r="D502" s="65"/>
      <c r="E502" s="65"/>
      <c r="F502" s="65"/>
    </row>
    <row r="503" spans="3:6" ht="15">
      <c r="C503" s="65"/>
      <c r="D503" s="65"/>
      <c r="E503" s="65"/>
      <c r="F503" s="65"/>
    </row>
    <row r="504" spans="3:6" ht="15">
      <c r="C504" s="65"/>
      <c r="D504" s="65"/>
      <c r="E504" s="65"/>
      <c r="F504" s="65"/>
    </row>
    <row r="505" spans="3:6" ht="15">
      <c r="C505" s="65"/>
      <c r="D505" s="65"/>
      <c r="E505" s="65"/>
      <c r="F505" s="65"/>
    </row>
    <row r="506" spans="3:6" ht="15">
      <c r="C506" s="65"/>
      <c r="D506" s="65"/>
      <c r="E506" s="65"/>
      <c r="F506" s="65"/>
    </row>
    <row r="507" spans="3:6" ht="15">
      <c r="C507" s="65"/>
      <c r="D507" s="65"/>
      <c r="E507" s="65"/>
      <c r="F507" s="65"/>
    </row>
    <row r="508" spans="3:6" ht="15">
      <c r="C508" s="65"/>
      <c r="D508" s="65"/>
      <c r="E508" s="65"/>
      <c r="F508" s="65"/>
    </row>
    <row r="509" spans="3:6" ht="15">
      <c r="C509" s="65"/>
      <c r="D509" s="65"/>
      <c r="E509" s="65"/>
      <c r="F509" s="65"/>
    </row>
    <row r="510" spans="3:6" ht="15">
      <c r="C510" s="65"/>
      <c r="D510" s="65"/>
      <c r="E510" s="65"/>
      <c r="F510" s="65"/>
    </row>
    <row r="511" spans="3:6" ht="15">
      <c r="C511" s="65"/>
      <c r="D511" s="65"/>
      <c r="E511" s="65"/>
      <c r="F511" s="65"/>
    </row>
    <row r="512" spans="3:6" ht="15">
      <c r="C512" s="65"/>
      <c r="D512" s="65"/>
      <c r="E512" s="65"/>
      <c r="F512" s="65"/>
    </row>
    <row r="513" spans="3:6" ht="15">
      <c r="C513" s="65"/>
      <c r="D513" s="65"/>
      <c r="E513" s="65"/>
      <c r="F513" s="65"/>
    </row>
    <row r="514" spans="3:6" ht="15">
      <c r="C514" s="65"/>
      <c r="D514" s="65"/>
      <c r="E514" s="65"/>
      <c r="F514" s="65"/>
    </row>
    <row r="515" spans="3:6" ht="15">
      <c r="C515" s="65"/>
      <c r="D515" s="65"/>
      <c r="E515" s="65"/>
      <c r="F515" s="65"/>
    </row>
    <row r="516" spans="3:6" ht="15">
      <c r="C516" s="65"/>
      <c r="D516" s="65"/>
      <c r="E516" s="65"/>
      <c r="F516" s="65"/>
    </row>
    <row r="517" spans="3:6" ht="15">
      <c r="C517" s="65"/>
      <c r="D517" s="65"/>
      <c r="E517" s="65"/>
      <c r="F517" s="65"/>
    </row>
    <row r="518" spans="3:6" ht="15">
      <c r="C518" s="65"/>
      <c r="D518" s="65"/>
      <c r="E518" s="65"/>
      <c r="F518" s="65"/>
    </row>
    <row r="519" spans="3:6" ht="15">
      <c r="C519" s="65"/>
      <c r="D519" s="65"/>
      <c r="E519" s="65"/>
      <c r="F519" s="65"/>
    </row>
    <row r="520" spans="3:6" ht="15">
      <c r="C520" s="65"/>
      <c r="D520" s="65"/>
      <c r="E520" s="65"/>
      <c r="F520" s="65"/>
    </row>
    <row r="521" spans="3:6" ht="15">
      <c r="C521" s="65"/>
      <c r="D521" s="65"/>
      <c r="E521" s="65"/>
      <c r="F521" s="65"/>
    </row>
    <row r="522" spans="3:6" ht="15">
      <c r="C522" s="65"/>
      <c r="D522" s="65"/>
      <c r="E522" s="65"/>
      <c r="F522" s="65"/>
    </row>
    <row r="523" spans="3:6" ht="15">
      <c r="C523" s="65"/>
      <c r="D523" s="65"/>
      <c r="E523" s="65"/>
      <c r="F523" s="65"/>
    </row>
    <row r="524" spans="3:6" ht="15">
      <c r="C524" s="65"/>
      <c r="D524" s="65"/>
      <c r="E524" s="65"/>
      <c r="F524" s="65"/>
    </row>
    <row r="525" spans="3:6" ht="15">
      <c r="C525" s="65"/>
      <c r="D525" s="65"/>
      <c r="E525" s="65"/>
      <c r="F525" s="65"/>
    </row>
    <row r="526" spans="3:6" ht="15">
      <c r="C526" s="65"/>
      <c r="D526" s="65"/>
      <c r="E526" s="65"/>
      <c r="F526" s="65"/>
    </row>
    <row r="527" spans="3:6" ht="15">
      <c r="C527" s="65"/>
      <c r="D527" s="65"/>
      <c r="E527" s="65"/>
      <c r="F527" s="65"/>
    </row>
    <row r="528" spans="3:6" ht="15">
      <c r="C528" s="65"/>
      <c r="D528" s="65"/>
      <c r="E528" s="65"/>
      <c r="F528" s="65"/>
    </row>
    <row r="529" spans="3:6" ht="15">
      <c r="C529" s="65"/>
      <c r="D529" s="65"/>
      <c r="E529" s="65"/>
      <c r="F529" s="65"/>
    </row>
    <row r="530" spans="3:6" ht="15">
      <c r="C530" s="65"/>
      <c r="D530" s="65"/>
      <c r="E530" s="65"/>
      <c r="F530" s="65"/>
    </row>
    <row r="531" spans="3:6" ht="15">
      <c r="C531" s="65"/>
      <c r="D531" s="65"/>
      <c r="E531" s="65"/>
      <c r="F531" s="65"/>
    </row>
    <row r="532" spans="3:6" ht="15">
      <c r="C532" s="65"/>
      <c r="D532" s="65"/>
      <c r="E532" s="65"/>
      <c r="F532" s="65"/>
    </row>
    <row r="533" spans="3:6" ht="15">
      <c r="C533" s="65"/>
      <c r="D533" s="65"/>
      <c r="E533" s="65"/>
      <c r="F533" s="65"/>
    </row>
    <row r="534" spans="3:6" ht="15">
      <c r="C534" s="65"/>
      <c r="D534" s="65"/>
      <c r="E534" s="65"/>
      <c r="F534" s="65"/>
    </row>
    <row r="535" spans="3:6" ht="15">
      <c r="C535" s="65"/>
      <c r="D535" s="65"/>
      <c r="E535" s="65"/>
      <c r="F535" s="65"/>
    </row>
    <row r="536" spans="3:6" ht="15">
      <c r="C536" s="65"/>
      <c r="D536" s="65"/>
      <c r="E536" s="65"/>
      <c r="F536" s="65"/>
    </row>
    <row r="537" spans="3:6" ht="15">
      <c r="C537" s="65"/>
      <c r="D537" s="65"/>
      <c r="E537" s="65"/>
      <c r="F537" s="65"/>
    </row>
    <row r="538" spans="3:6" ht="15">
      <c r="C538" s="65"/>
      <c r="D538" s="65"/>
      <c r="E538" s="65"/>
      <c r="F538" s="65"/>
    </row>
    <row r="539" spans="3:6" ht="15">
      <c r="C539" s="65"/>
      <c r="D539" s="65"/>
      <c r="E539" s="65"/>
      <c r="F539" s="65"/>
    </row>
    <row r="540" spans="3:6" ht="15">
      <c r="C540" s="65"/>
      <c r="D540" s="65"/>
      <c r="E540" s="65"/>
      <c r="F540" s="65"/>
    </row>
    <row r="541" spans="3:6" ht="15">
      <c r="C541" s="65"/>
      <c r="D541" s="65"/>
      <c r="E541" s="65"/>
      <c r="F541" s="65"/>
    </row>
    <row r="542" spans="3:6" ht="15">
      <c r="C542" s="65"/>
      <c r="D542" s="65"/>
      <c r="E542" s="65"/>
      <c r="F542" s="65"/>
    </row>
    <row r="543" spans="3:6" ht="15">
      <c r="C543" s="65"/>
      <c r="D543" s="65"/>
      <c r="E543" s="65"/>
      <c r="F543" s="65"/>
    </row>
    <row r="544" spans="3:6" ht="15">
      <c r="C544" s="65"/>
      <c r="D544" s="65"/>
      <c r="E544" s="65"/>
      <c r="F544" s="65"/>
    </row>
    <row r="545" spans="3:6" ht="15">
      <c r="C545" s="65"/>
      <c r="D545" s="65"/>
      <c r="E545" s="65"/>
      <c r="F545" s="65"/>
    </row>
    <row r="546" spans="3:6" ht="15">
      <c r="C546" s="65"/>
      <c r="D546" s="65"/>
      <c r="E546" s="65"/>
      <c r="F546" s="65"/>
    </row>
    <row r="547" spans="3:6" ht="15">
      <c r="C547" s="65"/>
      <c r="D547" s="65"/>
      <c r="E547" s="65"/>
      <c r="F547" s="65"/>
    </row>
    <row r="548" spans="3:6" ht="15">
      <c r="C548" s="65"/>
      <c r="D548" s="65"/>
      <c r="E548" s="65"/>
      <c r="F548" s="65"/>
    </row>
    <row r="549" spans="3:6" ht="15">
      <c r="C549" s="65"/>
      <c r="D549" s="65"/>
      <c r="E549" s="65"/>
      <c r="F549" s="65"/>
    </row>
    <row r="550" spans="3:6" ht="15">
      <c r="C550" s="65"/>
      <c r="D550" s="65"/>
      <c r="E550" s="65"/>
      <c r="F550" s="65"/>
    </row>
    <row r="551" spans="3:6" ht="15">
      <c r="C551" s="65"/>
      <c r="D551" s="65"/>
      <c r="E551" s="65"/>
      <c r="F551" s="65"/>
    </row>
    <row r="552" spans="3:6" ht="15">
      <c r="C552" s="65"/>
      <c r="D552" s="65"/>
      <c r="E552" s="65"/>
      <c r="F552" s="65"/>
    </row>
    <row r="553" spans="3:6" ht="15">
      <c r="C553" s="65"/>
      <c r="D553" s="65"/>
      <c r="E553" s="65"/>
      <c r="F553" s="65"/>
    </row>
    <row r="554" spans="3:6" ht="15">
      <c r="C554" s="65"/>
      <c r="D554" s="65"/>
      <c r="E554" s="65"/>
      <c r="F554" s="65"/>
    </row>
    <row r="555" spans="3:6" ht="15">
      <c r="C555" s="65"/>
      <c r="D555" s="65"/>
      <c r="E555" s="65"/>
      <c r="F555" s="65"/>
    </row>
    <row r="556" spans="3:6" ht="15">
      <c r="C556" s="65"/>
      <c r="D556" s="65"/>
      <c r="E556" s="65"/>
      <c r="F556" s="65"/>
    </row>
    <row r="557" spans="3:6" ht="15">
      <c r="C557" s="65"/>
      <c r="D557" s="65"/>
      <c r="E557" s="65"/>
      <c r="F557" s="65"/>
    </row>
    <row r="558" spans="3:6" ht="15">
      <c r="C558" s="65"/>
      <c r="D558" s="65"/>
      <c r="E558" s="65"/>
      <c r="F558" s="65"/>
    </row>
    <row r="559" spans="3:6" ht="15">
      <c r="C559" s="65"/>
      <c r="D559" s="65"/>
      <c r="E559" s="65"/>
      <c r="F559" s="65"/>
    </row>
    <row r="560" spans="3:6" ht="15">
      <c r="C560" s="65"/>
      <c r="D560" s="65"/>
      <c r="E560" s="65"/>
      <c r="F560" s="65"/>
    </row>
    <row r="561" spans="3:6" ht="15">
      <c r="C561" s="65"/>
      <c r="D561" s="65"/>
      <c r="E561" s="65"/>
      <c r="F561" s="65"/>
    </row>
    <row r="562" spans="3:6" ht="15">
      <c r="C562" s="65"/>
      <c r="D562" s="65"/>
      <c r="E562" s="65"/>
      <c r="F562" s="65"/>
    </row>
    <row r="563" spans="3:6" ht="15">
      <c r="C563" s="65"/>
      <c r="D563" s="65"/>
      <c r="E563" s="65"/>
      <c r="F563" s="65"/>
    </row>
    <row r="564" spans="3:6" ht="15">
      <c r="C564" s="65"/>
      <c r="D564" s="65"/>
      <c r="E564" s="65"/>
      <c r="F564" s="65"/>
    </row>
    <row r="565" spans="3:6" ht="15">
      <c r="C565" s="65"/>
      <c r="D565" s="65"/>
      <c r="E565" s="65"/>
      <c r="F565" s="65"/>
    </row>
    <row r="566" spans="3:6" ht="15">
      <c r="C566" s="65"/>
      <c r="D566" s="65"/>
      <c r="E566" s="65"/>
      <c r="F566" s="65"/>
    </row>
    <row r="567" spans="3:6" ht="15">
      <c r="C567" s="65"/>
      <c r="D567" s="65"/>
      <c r="E567" s="65"/>
      <c r="F567" s="65"/>
    </row>
    <row r="568" spans="3:6" ht="15">
      <c r="C568" s="65"/>
      <c r="D568" s="65"/>
      <c r="E568" s="65"/>
      <c r="F568" s="65"/>
    </row>
    <row r="569" spans="3:6" ht="15">
      <c r="C569" s="65"/>
      <c r="D569" s="65"/>
      <c r="E569" s="65"/>
      <c r="F569" s="65"/>
    </row>
    <row r="570" spans="3:6" ht="15">
      <c r="C570" s="65"/>
      <c r="D570" s="65"/>
      <c r="E570" s="65"/>
      <c r="F570" s="65"/>
    </row>
    <row r="571" spans="3:6" ht="15">
      <c r="C571" s="65"/>
      <c r="D571" s="65"/>
      <c r="E571" s="65"/>
      <c r="F571" s="65"/>
    </row>
    <row r="572" spans="3:6" ht="15">
      <c r="C572" s="65"/>
      <c r="D572" s="65"/>
      <c r="E572" s="65"/>
      <c r="F572" s="65"/>
    </row>
    <row r="573" spans="3:6" ht="15">
      <c r="C573" s="65"/>
      <c r="D573" s="65"/>
      <c r="E573" s="65"/>
      <c r="F573" s="65"/>
    </row>
    <row r="574" spans="3:6" ht="15">
      <c r="C574" s="65"/>
      <c r="D574" s="65"/>
      <c r="E574" s="65"/>
      <c r="F574" s="65"/>
    </row>
    <row r="575" spans="3:6" ht="15">
      <c r="C575" s="65"/>
      <c r="D575" s="65"/>
      <c r="E575" s="65"/>
      <c r="F575" s="65"/>
    </row>
    <row r="576" spans="3:6" ht="15">
      <c r="C576" s="65"/>
      <c r="D576" s="65"/>
      <c r="E576" s="65"/>
      <c r="F576" s="65"/>
    </row>
    <row r="577" spans="3:6" ht="15">
      <c r="C577" s="65"/>
      <c r="D577" s="65"/>
      <c r="E577" s="65"/>
      <c r="F577" s="65"/>
    </row>
    <row r="578" spans="3:6" ht="15">
      <c r="C578" s="65"/>
      <c r="D578" s="65"/>
      <c r="E578" s="65"/>
      <c r="F578" s="65"/>
    </row>
    <row r="579" spans="3:6" ht="15">
      <c r="C579" s="65"/>
      <c r="D579" s="65"/>
      <c r="E579" s="65"/>
      <c r="F579" s="65"/>
    </row>
    <row r="580" spans="3:6" ht="15">
      <c r="C580" s="65"/>
      <c r="D580" s="65"/>
      <c r="E580" s="65"/>
      <c r="F580" s="65"/>
    </row>
    <row r="581" spans="3:6" ht="15">
      <c r="C581" s="65"/>
      <c r="D581" s="65"/>
      <c r="E581" s="65"/>
      <c r="F581" s="65"/>
    </row>
    <row r="582" spans="3:6" ht="15">
      <c r="C582" s="65"/>
      <c r="D582" s="65"/>
      <c r="E582" s="65"/>
      <c r="F582" s="65"/>
    </row>
    <row r="583" spans="3:6" ht="15">
      <c r="C583" s="65"/>
      <c r="D583" s="65"/>
      <c r="E583" s="65"/>
      <c r="F583" s="65"/>
    </row>
    <row r="584" spans="3:6" ht="15">
      <c r="C584" s="65"/>
      <c r="D584" s="65"/>
      <c r="E584" s="65"/>
      <c r="F584" s="65"/>
    </row>
    <row r="585" spans="3:6" ht="15">
      <c r="C585" s="65"/>
      <c r="D585" s="65"/>
      <c r="E585" s="65"/>
      <c r="F585" s="65"/>
    </row>
    <row r="586" spans="3:6" ht="15">
      <c r="C586" s="65"/>
      <c r="D586" s="65"/>
      <c r="E586" s="65"/>
      <c r="F586" s="65"/>
    </row>
    <row r="587" spans="3:6" ht="15">
      <c r="C587" s="65"/>
      <c r="D587" s="65"/>
      <c r="E587" s="65"/>
      <c r="F587" s="65"/>
    </row>
    <row r="588" spans="3:6" ht="15">
      <c r="C588" s="65"/>
      <c r="D588" s="65"/>
      <c r="E588" s="65"/>
      <c r="F588" s="65"/>
    </row>
    <row r="589" spans="3:6" ht="15">
      <c r="C589" s="65"/>
      <c r="D589" s="65"/>
      <c r="E589" s="65"/>
      <c r="F589" s="65"/>
    </row>
    <row r="590" spans="3:6" ht="15">
      <c r="C590" s="65"/>
      <c r="D590" s="65"/>
      <c r="E590" s="65"/>
      <c r="F590" s="65"/>
    </row>
    <row r="591" spans="3:6" ht="15">
      <c r="C591" s="65"/>
      <c r="D591" s="65"/>
      <c r="E591" s="65"/>
      <c r="F591" s="65"/>
    </row>
    <row r="592" spans="3:6" ht="15">
      <c r="C592" s="65"/>
      <c r="D592" s="65"/>
      <c r="E592" s="65"/>
      <c r="F592" s="65"/>
    </row>
    <row r="593" spans="3:6" ht="15">
      <c r="C593" s="65"/>
      <c r="D593" s="65"/>
      <c r="E593" s="65"/>
      <c r="F593" s="65"/>
    </row>
    <row r="594" spans="3:6" ht="15">
      <c r="C594" s="65"/>
      <c r="D594" s="65"/>
      <c r="E594" s="65"/>
      <c r="F594" s="65"/>
    </row>
    <row r="595" spans="3:6" ht="15">
      <c r="C595" s="65"/>
      <c r="D595" s="65"/>
      <c r="E595" s="65"/>
      <c r="F595" s="65"/>
    </row>
    <row r="596" spans="3:6" ht="15">
      <c r="C596" s="65"/>
      <c r="D596" s="65"/>
      <c r="E596" s="65"/>
      <c r="F596" s="65"/>
    </row>
    <row r="597" spans="3:6" ht="15">
      <c r="C597" s="65"/>
      <c r="D597" s="65"/>
      <c r="E597" s="65"/>
      <c r="F597" s="65"/>
    </row>
    <row r="598" spans="3:6" ht="15">
      <c r="C598" s="65"/>
      <c r="D598" s="65"/>
      <c r="E598" s="65"/>
      <c r="F598" s="65"/>
    </row>
    <row r="599" spans="3:6" ht="15">
      <c r="C599" s="65"/>
      <c r="D599" s="65"/>
      <c r="E599" s="65"/>
      <c r="F599" s="65"/>
    </row>
    <row r="600" spans="3:6" ht="15">
      <c r="C600" s="65"/>
      <c r="D600" s="65"/>
      <c r="E600" s="65"/>
      <c r="F600" s="65"/>
    </row>
    <row r="601" spans="3:6" ht="15">
      <c r="C601" s="65"/>
      <c r="D601" s="65"/>
      <c r="E601" s="65"/>
      <c r="F601" s="65"/>
    </row>
    <row r="602" spans="3:6" ht="15">
      <c r="C602" s="65"/>
      <c r="D602" s="65"/>
      <c r="E602" s="65"/>
      <c r="F602" s="65"/>
    </row>
    <row r="603" spans="3:6" ht="15">
      <c r="C603" s="65"/>
      <c r="D603" s="65"/>
      <c r="E603" s="65"/>
      <c r="F603" s="65"/>
    </row>
    <row r="604" spans="3:6" ht="15">
      <c r="C604" s="65"/>
      <c r="D604" s="65"/>
      <c r="E604" s="65"/>
      <c r="F604" s="65"/>
    </row>
    <row r="605" spans="3:6" ht="15">
      <c r="C605" s="65"/>
      <c r="D605" s="65"/>
      <c r="E605" s="65"/>
      <c r="F605" s="65"/>
    </row>
    <row r="606" spans="3:6" ht="15">
      <c r="C606" s="65"/>
      <c r="D606" s="65"/>
      <c r="E606" s="65"/>
      <c r="F606" s="65"/>
    </row>
    <row r="607" spans="3:6" ht="15">
      <c r="C607" s="65"/>
      <c r="D607" s="65"/>
      <c r="E607" s="65"/>
      <c r="F607" s="65"/>
    </row>
    <row r="608" spans="3:6" ht="15">
      <c r="C608" s="65"/>
      <c r="D608" s="65"/>
      <c r="E608" s="65"/>
      <c r="F608" s="65"/>
    </row>
    <row r="609" spans="3:6" ht="15">
      <c r="C609" s="65"/>
      <c r="D609" s="65"/>
      <c r="E609" s="65"/>
      <c r="F609" s="65"/>
    </row>
    <row r="610" spans="3:6" ht="15">
      <c r="C610" s="65"/>
      <c r="D610" s="65"/>
      <c r="E610" s="65"/>
      <c r="F610" s="65"/>
    </row>
    <row r="611" spans="3:6" ht="15">
      <c r="C611" s="65"/>
      <c r="D611" s="65"/>
      <c r="E611" s="65"/>
      <c r="F611" s="65"/>
    </row>
    <row r="612" spans="3:6" ht="15">
      <c r="C612" s="65"/>
      <c r="D612" s="65"/>
      <c r="E612" s="65"/>
      <c r="F612" s="65"/>
    </row>
    <row r="613" spans="3:6" ht="15">
      <c r="C613" s="65"/>
      <c r="D613" s="65"/>
      <c r="E613" s="65"/>
      <c r="F613" s="65"/>
    </row>
    <row r="614" spans="3:6" ht="15">
      <c r="C614" s="65"/>
      <c r="D614" s="65"/>
      <c r="E614" s="65"/>
      <c r="F614" s="65"/>
    </row>
    <row r="615" spans="3:6" ht="15">
      <c r="C615" s="65"/>
      <c r="D615" s="65"/>
      <c r="E615" s="65"/>
      <c r="F615" s="65"/>
    </row>
    <row r="616" spans="3:6" ht="15">
      <c r="C616" s="65"/>
      <c r="D616" s="65"/>
      <c r="E616" s="65"/>
      <c r="F616" s="65"/>
    </row>
    <row r="617" spans="3:6" ht="15">
      <c r="C617" s="65"/>
      <c r="D617" s="65"/>
      <c r="E617" s="65"/>
      <c r="F617" s="65"/>
    </row>
    <row r="618" spans="3:6" ht="15">
      <c r="C618" s="65"/>
      <c r="D618" s="65"/>
      <c r="E618" s="65"/>
      <c r="F618" s="65"/>
    </row>
    <row r="619" spans="3:6" ht="15">
      <c r="C619" s="65"/>
      <c r="D619" s="65"/>
      <c r="E619" s="65"/>
      <c r="F619" s="65"/>
    </row>
    <row r="620" spans="3:6" ht="15">
      <c r="C620" s="65"/>
      <c r="D620" s="65"/>
      <c r="E620" s="65"/>
      <c r="F620" s="65"/>
    </row>
    <row r="621" spans="3:6" ht="15">
      <c r="C621" s="65"/>
      <c r="D621" s="65"/>
      <c r="E621" s="65"/>
      <c r="F621" s="65"/>
    </row>
    <row r="622" spans="3:6" ht="15">
      <c r="C622" s="65"/>
      <c r="D622" s="65"/>
      <c r="E622" s="65"/>
      <c r="F622" s="65"/>
    </row>
    <row r="623" spans="3:6" ht="15">
      <c r="C623" s="65"/>
      <c r="D623" s="65"/>
      <c r="E623" s="65"/>
      <c r="F623" s="65"/>
    </row>
    <row r="624" spans="3:6" ht="15">
      <c r="C624" s="65"/>
      <c r="D624" s="65"/>
      <c r="E624" s="65"/>
      <c r="F624" s="65"/>
    </row>
    <row r="625" spans="3:6" ht="15">
      <c r="C625" s="65"/>
      <c r="D625" s="65"/>
      <c r="E625" s="65"/>
      <c r="F625" s="65"/>
    </row>
    <row r="626" spans="3:6" ht="15">
      <c r="C626" s="65"/>
      <c r="D626" s="65"/>
      <c r="E626" s="65"/>
      <c r="F626" s="65"/>
    </row>
    <row r="627" spans="3:6" ht="15">
      <c r="C627" s="65"/>
      <c r="D627" s="65"/>
      <c r="E627" s="65"/>
      <c r="F627" s="65"/>
    </row>
    <row r="628" spans="3:6" ht="15">
      <c r="C628" s="65"/>
      <c r="D628" s="65"/>
      <c r="E628" s="65"/>
      <c r="F628" s="65"/>
    </row>
    <row r="629" spans="3:6" ht="15">
      <c r="C629" s="65"/>
      <c r="D629" s="65"/>
      <c r="E629" s="65"/>
      <c r="F629" s="65"/>
    </row>
    <row r="630" spans="3:6" ht="15">
      <c r="C630" s="65"/>
      <c r="D630" s="65"/>
      <c r="E630" s="65"/>
      <c r="F630" s="65"/>
    </row>
    <row r="631" spans="3:6" ht="15">
      <c r="C631" s="65"/>
      <c r="D631" s="65"/>
      <c r="E631" s="65"/>
      <c r="F631" s="65"/>
    </row>
    <row r="632" spans="3:6" ht="15">
      <c r="C632" s="65"/>
      <c r="D632" s="65"/>
      <c r="E632" s="65"/>
      <c r="F632" s="65"/>
    </row>
    <row r="633" spans="3:6" ht="15">
      <c r="C633" s="65"/>
      <c r="D633" s="65"/>
      <c r="E633" s="65"/>
      <c r="F633" s="65"/>
    </row>
    <row r="634" spans="3:6" ht="15">
      <c r="C634" s="65"/>
      <c r="D634" s="65"/>
      <c r="E634" s="65"/>
      <c r="F634" s="65"/>
    </row>
    <row r="635" spans="3:6" ht="15">
      <c r="C635" s="65"/>
      <c r="D635" s="65"/>
      <c r="E635" s="65"/>
      <c r="F635" s="65"/>
    </row>
    <row r="636" spans="3:6" ht="15">
      <c r="C636" s="65"/>
      <c r="D636" s="65"/>
      <c r="E636" s="65"/>
      <c r="F636" s="65"/>
    </row>
    <row r="637" spans="3:6" ht="15">
      <c r="C637" s="65"/>
      <c r="D637" s="65"/>
      <c r="E637" s="65"/>
      <c r="F637" s="65"/>
    </row>
    <row r="638" spans="3:6" ht="15">
      <c r="C638" s="65"/>
      <c r="D638" s="65"/>
      <c r="E638" s="65"/>
      <c r="F638" s="65"/>
    </row>
    <row r="639" spans="3:6" ht="15">
      <c r="C639" s="65"/>
      <c r="D639" s="65"/>
      <c r="E639" s="65"/>
      <c r="F639" s="65"/>
    </row>
    <row r="640" spans="3:6" ht="15">
      <c r="C640" s="65"/>
      <c r="D640" s="65"/>
      <c r="E640" s="65"/>
      <c r="F640" s="65"/>
    </row>
    <row r="641" spans="3:6" ht="15">
      <c r="C641" s="65"/>
      <c r="D641" s="65"/>
      <c r="E641" s="65"/>
      <c r="F641" s="65"/>
    </row>
    <row r="642" spans="3:6" ht="15">
      <c r="C642" s="65"/>
      <c r="D642" s="65"/>
      <c r="E642" s="65"/>
      <c r="F642" s="65"/>
    </row>
    <row r="643" spans="3:6" ht="15">
      <c r="C643" s="65"/>
      <c r="D643" s="65"/>
      <c r="E643" s="65"/>
      <c r="F643" s="65"/>
    </row>
    <row r="644" spans="3:6" ht="15">
      <c r="C644" s="65"/>
      <c r="D644" s="65"/>
      <c r="E644" s="65"/>
      <c r="F644" s="65"/>
    </row>
    <row r="645" spans="3:6" ht="15">
      <c r="C645" s="65"/>
      <c r="D645" s="65"/>
      <c r="E645" s="65"/>
      <c r="F645" s="65"/>
    </row>
    <row r="646" spans="3:6" ht="15">
      <c r="C646" s="65"/>
      <c r="D646" s="65"/>
      <c r="E646" s="65"/>
      <c r="F646" s="65"/>
    </row>
    <row r="647" spans="3:6" ht="15">
      <c r="C647" s="65"/>
      <c r="D647" s="65"/>
      <c r="E647" s="65"/>
      <c r="F647" s="65"/>
    </row>
    <row r="648" spans="3:6" ht="15">
      <c r="C648" s="65"/>
      <c r="D648" s="65"/>
      <c r="E648" s="65"/>
      <c r="F648" s="65"/>
    </row>
    <row r="649" spans="3:6" ht="15">
      <c r="C649" s="65"/>
      <c r="D649" s="65"/>
      <c r="E649" s="65"/>
      <c r="F649" s="65"/>
    </row>
    <row r="650" spans="3:6" ht="15">
      <c r="C650" s="65"/>
      <c r="D650" s="65"/>
      <c r="E650" s="65"/>
      <c r="F650" s="65"/>
    </row>
    <row r="651" spans="3:6" ht="15">
      <c r="C651" s="65"/>
      <c r="D651" s="65"/>
      <c r="E651" s="65"/>
      <c r="F651" s="65"/>
    </row>
    <row r="652" spans="3:6" ht="15">
      <c r="C652" s="65"/>
      <c r="D652" s="65"/>
      <c r="E652" s="65"/>
      <c r="F652" s="65"/>
    </row>
    <row r="653" spans="3:6" ht="15">
      <c r="C653" s="65"/>
      <c r="D653" s="65"/>
      <c r="E653" s="65"/>
      <c r="F653" s="65"/>
    </row>
    <row r="654" spans="3:6" ht="15">
      <c r="C654" s="65"/>
      <c r="D654" s="65"/>
      <c r="E654" s="65"/>
      <c r="F654" s="65"/>
    </row>
    <row r="655" spans="3:6" ht="15">
      <c r="C655" s="65"/>
      <c r="D655" s="65"/>
      <c r="E655" s="65"/>
      <c r="F655" s="65"/>
    </row>
    <row r="656" spans="3:6" ht="15">
      <c r="C656" s="65"/>
      <c r="D656" s="65"/>
      <c r="E656" s="65"/>
      <c r="F656" s="65"/>
    </row>
    <row r="657" spans="3:6" ht="15">
      <c r="C657" s="65"/>
      <c r="D657" s="65"/>
      <c r="E657" s="65"/>
      <c r="F657" s="65"/>
    </row>
    <row r="658" spans="3:6" ht="15">
      <c r="C658" s="65"/>
      <c r="D658" s="65"/>
      <c r="E658" s="65"/>
      <c r="F658" s="65"/>
    </row>
    <row r="659" spans="3:6" ht="15">
      <c r="C659" s="65"/>
      <c r="D659" s="65"/>
      <c r="E659" s="65"/>
      <c r="F659" s="65"/>
    </row>
    <row r="660" spans="3:6" ht="15">
      <c r="C660" s="65"/>
      <c r="D660" s="65"/>
      <c r="E660" s="65"/>
      <c r="F660" s="65"/>
    </row>
    <row r="661" spans="3:6" ht="15">
      <c r="C661" s="65"/>
      <c r="D661" s="65"/>
      <c r="E661" s="65"/>
      <c r="F661" s="65"/>
    </row>
    <row r="662" spans="3:6" ht="15">
      <c r="C662" s="65"/>
      <c r="D662" s="65"/>
      <c r="E662" s="65"/>
      <c r="F662" s="65"/>
    </row>
    <row r="663" spans="3:6" ht="15">
      <c r="C663" s="65"/>
      <c r="D663" s="65"/>
      <c r="E663" s="65"/>
      <c r="F663" s="65"/>
    </row>
    <row r="664" spans="3:6" ht="15">
      <c r="C664" s="65"/>
      <c r="D664" s="65"/>
      <c r="E664" s="65"/>
      <c r="F664" s="65"/>
    </row>
    <row r="665" spans="3:6" ht="15">
      <c r="C665" s="65"/>
      <c r="D665" s="65"/>
      <c r="E665" s="65"/>
      <c r="F665" s="65"/>
    </row>
    <row r="666" spans="3:6" ht="15">
      <c r="C666" s="65"/>
      <c r="D666" s="65"/>
      <c r="E666" s="65"/>
      <c r="F666" s="65"/>
    </row>
    <row r="667" spans="3:6" ht="15">
      <c r="C667" s="65"/>
      <c r="D667" s="184"/>
      <c r="E667" s="184"/>
      <c r="F667" s="65"/>
    </row>
    <row r="668" spans="3:6" ht="15">
      <c r="C668" s="65"/>
      <c r="D668" s="184"/>
      <c r="E668" s="184"/>
      <c r="F668" s="65"/>
    </row>
    <row r="669" spans="3:6" ht="15">
      <c r="C669" s="65"/>
      <c r="D669" s="184"/>
      <c r="E669" s="184"/>
      <c r="F669" s="65"/>
    </row>
    <row r="670" spans="3:6" ht="15">
      <c r="C670" s="65"/>
      <c r="D670" s="184"/>
      <c r="E670" s="184"/>
      <c r="F670" s="65"/>
    </row>
    <row r="671" spans="3:6" ht="15">
      <c r="C671" s="65"/>
      <c r="D671" s="184"/>
      <c r="E671" s="184"/>
      <c r="F671" s="65"/>
    </row>
    <row r="672" spans="3:6" ht="15">
      <c r="C672" s="65"/>
      <c r="D672" s="184"/>
      <c r="E672" s="184"/>
      <c r="F672" s="65"/>
    </row>
    <row r="673" spans="3:6" ht="15">
      <c r="C673" s="65"/>
      <c r="D673" s="184"/>
      <c r="E673" s="184"/>
      <c r="F673" s="65"/>
    </row>
    <row r="674" spans="3:6" ht="15">
      <c r="C674" s="65"/>
      <c r="D674" s="184"/>
      <c r="E674" s="184"/>
      <c r="F674" s="65"/>
    </row>
    <row r="675" spans="3:6" ht="15">
      <c r="C675" s="65"/>
      <c r="D675" s="184"/>
      <c r="E675" s="184"/>
      <c r="F675" s="65"/>
    </row>
    <row r="676" spans="3:6" ht="15">
      <c r="C676" s="65"/>
      <c r="D676" s="184"/>
      <c r="E676" s="184"/>
      <c r="F676" s="65"/>
    </row>
    <row r="677" spans="3:6" ht="15">
      <c r="C677" s="65"/>
      <c r="D677" s="184"/>
      <c r="E677" s="184"/>
      <c r="F677" s="65"/>
    </row>
    <row r="678" spans="3:6" ht="15">
      <c r="C678" s="65"/>
      <c r="D678" s="184"/>
      <c r="E678" s="184"/>
      <c r="F678" s="65"/>
    </row>
    <row r="679" spans="3:6" ht="15">
      <c r="C679" s="65"/>
      <c r="D679" s="184"/>
      <c r="E679" s="184"/>
      <c r="F679" s="65"/>
    </row>
    <row r="680" spans="3:6" ht="15">
      <c r="C680" s="65"/>
      <c r="D680" s="184"/>
      <c r="E680" s="184"/>
      <c r="F680" s="65"/>
    </row>
    <row r="681" spans="3:6" ht="15">
      <c r="C681" s="65"/>
      <c r="D681" s="184"/>
      <c r="E681" s="184"/>
      <c r="F681" s="65"/>
    </row>
    <row r="682" spans="3:6" ht="15">
      <c r="C682" s="65"/>
      <c r="D682" s="184"/>
      <c r="E682" s="184"/>
      <c r="F682" s="65"/>
    </row>
    <row r="683" spans="3:6" ht="15">
      <c r="C683" s="65"/>
      <c r="D683" s="184"/>
      <c r="E683" s="184"/>
      <c r="F683" s="65"/>
    </row>
    <row r="684" spans="3:6" ht="15">
      <c r="C684" s="65"/>
      <c r="D684" s="184"/>
      <c r="E684" s="184"/>
      <c r="F684" s="65"/>
    </row>
    <row r="685" spans="3:6" ht="15">
      <c r="C685" s="65"/>
      <c r="D685" s="184"/>
      <c r="E685" s="184"/>
      <c r="F685" s="65"/>
    </row>
    <row r="686" spans="3:6" ht="15">
      <c r="C686" s="65"/>
      <c r="D686" s="184"/>
      <c r="E686" s="184"/>
      <c r="F686" s="65"/>
    </row>
    <row r="687" spans="3:6" ht="15">
      <c r="C687" s="65"/>
      <c r="D687" s="184"/>
      <c r="E687" s="184"/>
      <c r="F687" s="65"/>
    </row>
    <row r="688" spans="3:6" ht="15">
      <c r="C688" s="65"/>
      <c r="D688" s="184"/>
      <c r="E688" s="184"/>
      <c r="F688" s="65"/>
    </row>
    <row r="689" spans="3:6" ht="15">
      <c r="C689" s="65"/>
      <c r="D689" s="184"/>
      <c r="E689" s="184"/>
      <c r="F689" s="65"/>
    </row>
    <row r="690" spans="3:6" ht="15">
      <c r="C690" s="65"/>
      <c r="D690" s="184"/>
      <c r="E690" s="184"/>
      <c r="F690" s="65"/>
    </row>
    <row r="691" spans="3:6" ht="15">
      <c r="C691" s="65"/>
      <c r="D691" s="184"/>
      <c r="E691" s="184"/>
      <c r="F691" s="65"/>
    </row>
    <row r="692" spans="3:6" ht="15">
      <c r="C692" s="65"/>
      <c r="D692" s="184"/>
      <c r="E692" s="184"/>
      <c r="F692" s="65"/>
    </row>
  </sheetData>
  <sheetProtection/>
  <printOptions/>
  <pageMargins left="0.3937007874015748" right="0.1968503937007874" top="1.1811023622047245" bottom="0" header="0.5118110236220472" footer="0.31496062992125984"/>
  <pageSetup horizontalDpi="360" verticalDpi="360" orientation="portrait" paperSize="9" r:id="rId3"/>
  <headerFooter alignWithMargins="0">
    <oddHeader>&amp;C&amp;"Times New Roman,Normál"&amp;12 &amp;R&amp;"Times New Roman,Normál"2. melléklet a 7/2013. (IV.18.) önkormányzati rendelethez
Az önkormányzat 2012. évi bevételei
ezer Ft</oddHeader>
    <oddFooter>&amp;R&amp;P</oddFooter>
  </headerFooter>
  <rowBreaks count="1" manualBreakCount="1">
    <brk id="29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00390625" style="128" customWidth="1"/>
    <col min="2" max="2" width="16.28125" style="61" customWidth="1"/>
    <col min="3" max="3" width="13.8515625" style="61" customWidth="1"/>
    <col min="4" max="4" width="12.57421875" style="61" customWidth="1"/>
    <col min="5" max="5" width="12.140625" style="61" customWidth="1"/>
    <col min="6" max="6" width="12.28125" style="61" customWidth="1"/>
    <col min="7" max="7" width="12.57421875" style="61" customWidth="1"/>
    <col min="8" max="9" width="11.8515625" style="61" customWidth="1"/>
    <col min="10" max="10" width="12.421875" style="61" customWidth="1"/>
    <col min="11" max="11" width="15.7109375" style="61" customWidth="1"/>
    <col min="12" max="16384" width="9.140625" style="61" customWidth="1"/>
  </cols>
  <sheetData>
    <row r="1" spans="1:11" ht="14.25">
      <c r="A1" s="345" t="s">
        <v>832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5">
      <c r="A2" s="347" t="s">
        <v>28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5">
      <c r="A3" s="91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>
      <c r="A4" s="41"/>
      <c r="K4" s="62" t="s">
        <v>559</v>
      </c>
    </row>
    <row r="5" spans="1:11" s="128" customFormat="1" ht="15">
      <c r="A5" s="46"/>
      <c r="B5" s="129" t="s">
        <v>614</v>
      </c>
      <c r="C5" s="129" t="s">
        <v>594</v>
      </c>
      <c r="D5" s="129" t="s">
        <v>595</v>
      </c>
      <c r="E5" s="129" t="s">
        <v>596</v>
      </c>
      <c r="F5" s="129" t="s">
        <v>597</v>
      </c>
      <c r="G5" s="129" t="s">
        <v>615</v>
      </c>
      <c r="H5" s="129" t="s">
        <v>19</v>
      </c>
      <c r="I5" s="129" t="s">
        <v>20</v>
      </c>
      <c r="J5" s="129" t="s">
        <v>26</v>
      </c>
      <c r="K5" s="129" t="s">
        <v>27</v>
      </c>
    </row>
    <row r="6" spans="1:11" s="117" customFormat="1" ht="44.25">
      <c r="A6" s="58" t="s">
        <v>468</v>
      </c>
      <c r="B6" s="69" t="s">
        <v>477</v>
      </c>
      <c r="C6" s="69" t="s">
        <v>104</v>
      </c>
      <c r="D6" s="69" t="s">
        <v>1</v>
      </c>
      <c r="E6" s="69">
        <v>2011</v>
      </c>
      <c r="F6" s="69">
        <v>2012</v>
      </c>
      <c r="G6" s="69">
        <v>2013</v>
      </c>
      <c r="H6" s="69">
        <v>2014</v>
      </c>
      <c r="I6" s="69">
        <v>2015</v>
      </c>
      <c r="J6" s="69" t="s">
        <v>2</v>
      </c>
      <c r="K6" s="69" t="s">
        <v>103</v>
      </c>
    </row>
    <row r="7" spans="1:11" s="117" customFormat="1" ht="51" customHeight="1">
      <c r="A7" s="58" t="s">
        <v>469</v>
      </c>
      <c r="B7" s="58" t="s">
        <v>479</v>
      </c>
      <c r="C7" s="58"/>
      <c r="D7" s="130"/>
      <c r="E7" s="130">
        <f aca="true" t="shared" si="0" ref="E7:K7">E8</f>
        <v>0</v>
      </c>
      <c r="F7" s="130">
        <f t="shared" si="0"/>
        <v>0</v>
      </c>
      <c r="G7" s="130">
        <f t="shared" si="0"/>
        <v>0</v>
      </c>
      <c r="H7" s="130">
        <f t="shared" si="0"/>
        <v>0</v>
      </c>
      <c r="I7" s="130">
        <f t="shared" si="0"/>
        <v>0</v>
      </c>
      <c r="J7" s="130">
        <f t="shared" si="0"/>
        <v>0</v>
      </c>
      <c r="K7" s="130">
        <f t="shared" si="0"/>
        <v>0</v>
      </c>
    </row>
    <row r="8" spans="1:11" s="117" customFormat="1" ht="15">
      <c r="A8" s="58" t="s">
        <v>470</v>
      </c>
      <c r="B8" s="58"/>
      <c r="C8" s="58"/>
      <c r="D8" s="130"/>
      <c r="E8" s="130"/>
      <c r="F8" s="130"/>
      <c r="G8" s="130"/>
      <c r="H8" s="130"/>
      <c r="I8" s="130"/>
      <c r="J8" s="130"/>
      <c r="K8" s="130"/>
    </row>
    <row r="9" spans="1:11" s="118" customFormat="1" ht="73.5" customHeight="1">
      <c r="A9" s="58" t="s">
        <v>472</v>
      </c>
      <c r="B9" s="69" t="s">
        <v>101</v>
      </c>
      <c r="C9" s="69"/>
      <c r="D9" s="66">
        <f>D10+D11+D12+D13+D14</f>
        <v>9197</v>
      </c>
      <c r="E9" s="66">
        <f>E10+E11+E12+E13+E14</f>
        <v>6317</v>
      </c>
      <c r="F9" s="66">
        <f aca="true" t="shared" si="1" ref="F9:K9">F10+F11+F12+F13+F14</f>
        <v>83211</v>
      </c>
      <c r="G9" s="66">
        <f t="shared" si="1"/>
        <v>985</v>
      </c>
      <c r="H9" s="66">
        <f t="shared" si="1"/>
        <v>1072</v>
      </c>
      <c r="I9" s="66">
        <f t="shared" si="1"/>
        <v>141</v>
      </c>
      <c r="J9" s="66">
        <f t="shared" si="1"/>
        <v>0</v>
      </c>
      <c r="K9" s="66">
        <f t="shared" si="1"/>
        <v>100923</v>
      </c>
    </row>
    <row r="10" spans="1:11" s="117" customFormat="1" ht="30" customHeight="1">
      <c r="A10" s="58" t="s">
        <v>473</v>
      </c>
      <c r="B10" s="58" t="s">
        <v>585</v>
      </c>
      <c r="C10" s="58">
        <v>2006</v>
      </c>
      <c r="D10" s="130">
        <v>1057</v>
      </c>
      <c r="E10" s="130">
        <v>137</v>
      </c>
      <c r="F10" s="130"/>
      <c r="G10" s="130"/>
      <c r="H10" s="130"/>
      <c r="I10" s="130"/>
      <c r="J10" s="130"/>
      <c r="K10" s="130">
        <f>E10+F10+G10+J10+H10+D10+I10</f>
        <v>1194</v>
      </c>
    </row>
    <row r="11" spans="1:11" s="117" customFormat="1" ht="30" customHeight="1">
      <c r="A11" s="58" t="s">
        <v>474</v>
      </c>
      <c r="B11" s="58" t="s">
        <v>509</v>
      </c>
      <c r="C11" s="58">
        <v>2007</v>
      </c>
      <c r="D11" s="130"/>
      <c r="E11" s="130">
        <v>1500</v>
      </c>
      <c r="F11" s="130">
        <v>12305</v>
      </c>
      <c r="G11" s="130"/>
      <c r="H11" s="130"/>
      <c r="I11" s="130"/>
      <c r="J11" s="130"/>
      <c r="K11" s="130">
        <f aca="true" t="shared" si="2" ref="K11:K16">E11+F11+G11+J11+H11+D11+I11</f>
        <v>13805</v>
      </c>
    </row>
    <row r="12" spans="1:11" s="117" customFormat="1" ht="30" customHeight="1">
      <c r="A12" s="58" t="s">
        <v>475</v>
      </c>
      <c r="B12" s="58" t="s">
        <v>584</v>
      </c>
      <c r="C12" s="58">
        <v>2009</v>
      </c>
      <c r="D12" s="130">
        <v>6571</v>
      </c>
      <c r="E12" s="130">
        <v>1291</v>
      </c>
      <c r="F12" s="130">
        <v>906</v>
      </c>
      <c r="G12" s="130">
        <v>985</v>
      </c>
      <c r="H12" s="130">
        <v>1072</v>
      </c>
      <c r="I12" s="130">
        <v>141</v>
      </c>
      <c r="J12" s="130"/>
      <c r="K12" s="130">
        <f t="shared" si="2"/>
        <v>10966</v>
      </c>
    </row>
    <row r="13" spans="1:11" s="117" customFormat="1" ht="30" customHeight="1">
      <c r="A13" s="58" t="s">
        <v>476</v>
      </c>
      <c r="B13" s="45" t="s">
        <v>97</v>
      </c>
      <c r="C13" s="58">
        <v>2010</v>
      </c>
      <c r="D13" s="130">
        <v>1499</v>
      </c>
      <c r="E13" s="130">
        <v>2931</v>
      </c>
      <c r="F13" s="130">
        <v>60000</v>
      </c>
      <c r="G13" s="130"/>
      <c r="H13" s="130"/>
      <c r="I13" s="130"/>
      <c r="J13" s="130"/>
      <c r="K13" s="130">
        <f t="shared" si="2"/>
        <v>64430</v>
      </c>
    </row>
    <row r="14" spans="1:11" s="117" customFormat="1" ht="30" customHeight="1">
      <c r="A14" s="58" t="s">
        <v>478</v>
      </c>
      <c r="B14" s="45" t="s">
        <v>98</v>
      </c>
      <c r="C14" s="58">
        <v>2010</v>
      </c>
      <c r="D14" s="130">
        <v>70</v>
      </c>
      <c r="E14" s="130">
        <v>458</v>
      </c>
      <c r="F14" s="130">
        <v>10000</v>
      </c>
      <c r="G14" s="130"/>
      <c r="H14" s="130"/>
      <c r="I14" s="130"/>
      <c r="J14" s="130"/>
      <c r="K14" s="130">
        <f t="shared" si="2"/>
        <v>10528</v>
      </c>
    </row>
    <row r="15" spans="1:11" s="118" customFormat="1" ht="44.25" customHeight="1">
      <c r="A15" s="58" t="s">
        <v>480</v>
      </c>
      <c r="B15" s="69" t="s">
        <v>102</v>
      </c>
      <c r="C15" s="69"/>
      <c r="D15" s="66">
        <f aca="true" t="shared" si="3" ref="D15:J15">D16</f>
        <v>0</v>
      </c>
      <c r="E15" s="66">
        <f t="shared" si="3"/>
        <v>0</v>
      </c>
      <c r="F15" s="66">
        <f t="shared" si="3"/>
        <v>0</v>
      </c>
      <c r="G15" s="66">
        <f t="shared" si="3"/>
        <v>0</v>
      </c>
      <c r="H15" s="66">
        <f t="shared" si="3"/>
        <v>0</v>
      </c>
      <c r="I15" s="66">
        <f t="shared" si="3"/>
        <v>0</v>
      </c>
      <c r="J15" s="66">
        <f t="shared" si="3"/>
        <v>0</v>
      </c>
      <c r="K15" s="66">
        <f t="shared" si="2"/>
        <v>0</v>
      </c>
    </row>
    <row r="16" spans="1:11" s="117" customFormat="1" ht="15">
      <c r="A16" s="58" t="s">
        <v>481</v>
      </c>
      <c r="B16" s="58"/>
      <c r="C16" s="58"/>
      <c r="D16" s="130"/>
      <c r="E16" s="130"/>
      <c r="F16" s="130"/>
      <c r="G16" s="130"/>
      <c r="H16" s="130"/>
      <c r="I16" s="130"/>
      <c r="J16" s="130"/>
      <c r="K16" s="130">
        <f t="shared" si="2"/>
        <v>0</v>
      </c>
    </row>
    <row r="17" spans="1:11" s="117" customFormat="1" ht="24.75" customHeight="1">
      <c r="A17" s="58" t="s">
        <v>36</v>
      </c>
      <c r="B17" s="69" t="s">
        <v>242</v>
      </c>
      <c r="C17" s="69"/>
      <c r="D17" s="66"/>
      <c r="E17" s="66">
        <f aca="true" t="shared" si="4" ref="E17:K17">E7+E9+E15</f>
        <v>6317</v>
      </c>
      <c r="F17" s="66">
        <f t="shared" si="4"/>
        <v>83211</v>
      </c>
      <c r="G17" s="66">
        <f t="shared" si="4"/>
        <v>985</v>
      </c>
      <c r="H17" s="66">
        <f t="shared" si="4"/>
        <v>1072</v>
      </c>
      <c r="I17" s="66">
        <f t="shared" si="4"/>
        <v>141</v>
      </c>
      <c r="J17" s="66">
        <f t="shared" si="4"/>
        <v>0</v>
      </c>
      <c r="K17" s="66">
        <f t="shared" si="4"/>
        <v>100923</v>
      </c>
    </row>
    <row r="18" spans="12:21" ht="15"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2:21" ht="15"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2:21" ht="15"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</sheetData>
  <sheetProtection/>
  <mergeCells count="2">
    <mergeCell ref="A1:K1"/>
    <mergeCell ref="A2:K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zoomScalePageLayoutView="0" workbookViewId="0" topLeftCell="A1">
      <selection activeCell="A2" sqref="A2:E2"/>
    </sheetView>
  </sheetViews>
  <sheetFormatPr defaultColWidth="9.140625" defaultRowHeight="12.75"/>
  <cols>
    <col min="1" max="1" width="5.00390625" style="15" customWidth="1"/>
    <col min="2" max="2" width="45.7109375" style="8" customWidth="1"/>
    <col min="3" max="3" width="11.28125" style="12" customWidth="1"/>
    <col min="4" max="5" width="12.57421875" style="12" customWidth="1"/>
    <col min="6" max="16384" width="9.140625" style="12" customWidth="1"/>
  </cols>
  <sheetData>
    <row r="1" spans="1:5" ht="15.75">
      <c r="A1" s="345" t="s">
        <v>833</v>
      </c>
      <c r="B1" s="346"/>
      <c r="C1" s="346"/>
      <c r="D1" s="346"/>
      <c r="E1" s="346"/>
    </row>
    <row r="2" spans="1:5" ht="33" customHeight="1">
      <c r="A2" s="322" t="s">
        <v>560</v>
      </c>
      <c r="B2" s="322"/>
      <c r="C2" s="322"/>
      <c r="D2" s="322"/>
      <c r="E2" s="322"/>
    </row>
    <row r="3" ht="15.75">
      <c r="E3" s="12" t="s">
        <v>559</v>
      </c>
    </row>
    <row r="4" spans="1:5" s="21" customFormat="1" ht="15.75">
      <c r="A4" s="27"/>
      <c r="B4" s="18" t="s">
        <v>614</v>
      </c>
      <c r="C4" s="17" t="s">
        <v>594</v>
      </c>
      <c r="D4" s="17" t="s">
        <v>595</v>
      </c>
      <c r="E4" s="17" t="s">
        <v>596</v>
      </c>
    </row>
    <row r="5" spans="1:11" s="57" customFormat="1" ht="30">
      <c r="A5" s="58"/>
      <c r="B5" s="58" t="s">
        <v>217</v>
      </c>
      <c r="C5" s="58" t="s">
        <v>333</v>
      </c>
      <c r="D5" s="58" t="s">
        <v>336</v>
      </c>
      <c r="E5" s="58" t="s">
        <v>271</v>
      </c>
      <c r="G5" s="348"/>
      <c r="H5" s="348"/>
      <c r="I5" s="348"/>
      <c r="J5" s="348"/>
      <c r="K5" s="348"/>
    </row>
    <row r="6" spans="1:5" s="42" customFormat="1" ht="15" customHeight="1">
      <c r="A6" s="59">
        <v>1</v>
      </c>
      <c r="B6" s="48" t="s">
        <v>530</v>
      </c>
      <c r="C6" s="44"/>
      <c r="D6" s="44"/>
      <c r="E6" s="44"/>
    </row>
    <row r="7" spans="1:5" s="42" customFormat="1" ht="15" customHeight="1">
      <c r="A7" s="59">
        <v>2</v>
      </c>
      <c r="B7" s="48" t="s">
        <v>531</v>
      </c>
      <c r="C7" s="44">
        <v>158000</v>
      </c>
      <c r="D7" s="44">
        <v>174000</v>
      </c>
      <c r="E7" s="44">
        <v>181258</v>
      </c>
    </row>
    <row r="8" spans="1:5" s="42" customFormat="1" ht="15" customHeight="1">
      <c r="A8" s="59">
        <v>3</v>
      </c>
      <c r="B8" s="48" t="s">
        <v>532</v>
      </c>
      <c r="C8" s="44">
        <v>38000</v>
      </c>
      <c r="D8" s="44">
        <v>39000</v>
      </c>
      <c r="E8" s="44">
        <v>40466</v>
      </c>
    </row>
    <row r="9" spans="1:5" s="42" customFormat="1" ht="15" customHeight="1">
      <c r="A9" s="59">
        <v>4</v>
      </c>
      <c r="B9" s="48" t="s">
        <v>229</v>
      </c>
      <c r="C9" s="44">
        <v>250</v>
      </c>
      <c r="D9" s="44">
        <v>1500</v>
      </c>
      <c r="E9" s="44">
        <v>2673</v>
      </c>
    </row>
    <row r="10" spans="1:5" s="42" customFormat="1" ht="15" customHeight="1">
      <c r="A10" s="59">
        <v>5</v>
      </c>
      <c r="B10" s="48" t="s">
        <v>533</v>
      </c>
      <c r="C10" s="44">
        <v>2000</v>
      </c>
      <c r="D10" s="44">
        <v>2000</v>
      </c>
      <c r="E10" s="44">
        <v>300</v>
      </c>
    </row>
    <row r="11" spans="1:5" s="42" customFormat="1" ht="15" customHeight="1">
      <c r="A11" s="59">
        <v>6</v>
      </c>
      <c r="B11" s="48" t="s">
        <v>534</v>
      </c>
      <c r="C11" s="44"/>
      <c r="D11" s="44">
        <v>1045</v>
      </c>
      <c r="E11" s="44">
        <v>1045</v>
      </c>
    </row>
    <row r="12" spans="1:5" s="42" customFormat="1" ht="24.75" customHeight="1">
      <c r="A12" s="59">
        <v>7</v>
      </c>
      <c r="B12" s="48" t="s">
        <v>557</v>
      </c>
      <c r="C12" s="44"/>
      <c r="D12" s="44"/>
      <c r="E12" s="44"/>
    </row>
    <row r="13" spans="1:5" s="42" customFormat="1" ht="15" customHeight="1">
      <c r="A13" s="59">
        <v>8</v>
      </c>
      <c r="B13" s="48" t="s">
        <v>535</v>
      </c>
      <c r="C13" s="44"/>
      <c r="D13" s="44"/>
      <c r="E13" s="44"/>
    </row>
    <row r="14" spans="1:5" s="43" customFormat="1" ht="15" customHeight="1">
      <c r="A14" s="59">
        <v>9</v>
      </c>
      <c r="B14" s="49" t="s">
        <v>536</v>
      </c>
      <c r="C14" s="50">
        <f>SUM(C6:C13)</f>
        <v>198250</v>
      </c>
      <c r="D14" s="50">
        <f>SUM(D6:D13)</f>
        <v>217545</v>
      </c>
      <c r="E14" s="50">
        <f>SUM(E6:E13)</f>
        <v>225742</v>
      </c>
    </row>
    <row r="15" spans="1:5" s="42" customFormat="1" ht="24.75" customHeight="1">
      <c r="A15" s="59">
        <v>10</v>
      </c>
      <c r="B15" s="48" t="s">
        <v>558</v>
      </c>
      <c r="C15" s="44"/>
      <c r="D15" s="44"/>
      <c r="E15" s="44"/>
    </row>
    <row r="16" spans="1:5" s="42" customFormat="1" ht="15" customHeight="1">
      <c r="A16" s="59">
        <v>11</v>
      </c>
      <c r="B16" s="48" t="s">
        <v>537</v>
      </c>
      <c r="C16" s="44">
        <v>1900</v>
      </c>
      <c r="D16" s="44">
        <v>1900</v>
      </c>
      <c r="E16" s="44">
        <v>1656</v>
      </c>
    </row>
    <row r="17" spans="1:5" s="42" customFormat="1" ht="15" customHeight="1">
      <c r="A17" s="59">
        <v>12</v>
      </c>
      <c r="B17" s="60" t="s">
        <v>555</v>
      </c>
      <c r="C17" s="44"/>
      <c r="D17" s="44"/>
      <c r="E17" s="44"/>
    </row>
    <row r="18" spans="1:5" s="42" customFormat="1" ht="15" customHeight="1">
      <c r="A18" s="59">
        <v>13</v>
      </c>
      <c r="B18" s="60" t="s">
        <v>550</v>
      </c>
      <c r="C18" s="44">
        <v>1000</v>
      </c>
      <c r="D18" s="44">
        <v>1000</v>
      </c>
      <c r="E18" s="44">
        <v>750</v>
      </c>
    </row>
    <row r="19" spans="1:5" s="42" customFormat="1" ht="15" customHeight="1">
      <c r="A19" s="59">
        <v>14</v>
      </c>
      <c r="B19" s="60" t="s">
        <v>539</v>
      </c>
      <c r="C19" s="44"/>
      <c r="D19" s="44"/>
      <c r="E19" s="44"/>
    </row>
    <row r="20" spans="1:5" s="42" customFormat="1" ht="15" customHeight="1">
      <c r="A20" s="59">
        <v>15</v>
      </c>
      <c r="B20" s="60" t="s">
        <v>540</v>
      </c>
      <c r="C20" s="44"/>
      <c r="D20" s="44"/>
      <c r="E20" s="44"/>
    </row>
    <row r="21" spans="1:5" s="42" customFormat="1" ht="15" customHeight="1">
      <c r="A21" s="59">
        <v>16</v>
      </c>
      <c r="B21" s="60" t="s">
        <v>541</v>
      </c>
      <c r="C21" s="44"/>
      <c r="D21" s="44"/>
      <c r="E21" s="44"/>
    </row>
    <row r="22" spans="1:5" s="42" customFormat="1" ht="15" customHeight="1">
      <c r="A22" s="59">
        <v>17</v>
      </c>
      <c r="B22" s="60" t="s">
        <v>542</v>
      </c>
      <c r="C22" s="44">
        <v>900</v>
      </c>
      <c r="D22" s="44">
        <v>900</v>
      </c>
      <c r="E22" s="44">
        <v>906</v>
      </c>
    </row>
    <row r="23" spans="1:5" s="42" customFormat="1" ht="15" customHeight="1">
      <c r="A23" s="59">
        <v>18</v>
      </c>
      <c r="B23" s="60" t="s">
        <v>543</v>
      </c>
      <c r="C23" s="44"/>
      <c r="D23" s="44"/>
      <c r="E23" s="44"/>
    </row>
    <row r="24" spans="1:5" s="42" customFormat="1" ht="15" customHeight="1">
      <c r="A24" s="59">
        <v>19</v>
      </c>
      <c r="B24" s="60" t="s">
        <v>544</v>
      </c>
      <c r="C24" s="44"/>
      <c r="D24" s="44"/>
      <c r="E24" s="44"/>
    </row>
    <row r="25" spans="1:5" s="42" customFormat="1" ht="15" customHeight="1">
      <c r="A25" s="59">
        <v>20</v>
      </c>
      <c r="B25" s="60" t="s">
        <v>545</v>
      </c>
      <c r="C25" s="44"/>
      <c r="D25" s="44"/>
      <c r="E25" s="44"/>
    </row>
    <row r="26" spans="1:5" s="42" customFormat="1" ht="15" customHeight="1">
      <c r="A26" s="59">
        <v>21</v>
      </c>
      <c r="B26" s="48" t="s">
        <v>546</v>
      </c>
      <c r="C26" s="44">
        <v>4100</v>
      </c>
      <c r="D26" s="44">
        <v>4100</v>
      </c>
      <c r="E26" s="44">
        <v>3738</v>
      </c>
    </row>
    <row r="27" spans="1:5" s="42" customFormat="1" ht="15" customHeight="1">
      <c r="A27" s="59">
        <v>22</v>
      </c>
      <c r="B27" s="48" t="s">
        <v>547</v>
      </c>
      <c r="C27" s="44"/>
      <c r="D27" s="44"/>
      <c r="E27" s="44"/>
    </row>
    <row r="28" spans="1:5" s="42" customFormat="1" ht="15" customHeight="1">
      <c r="A28" s="59">
        <v>23</v>
      </c>
      <c r="B28" s="48" t="s">
        <v>548</v>
      </c>
      <c r="C28" s="44">
        <f>C16+C26+C27</f>
        <v>6000</v>
      </c>
      <c r="D28" s="44">
        <f>D16+D26+D27</f>
        <v>6000</v>
      </c>
      <c r="E28" s="44">
        <f>E16+E26+E27</f>
        <v>5394</v>
      </c>
    </row>
    <row r="29" spans="1:5" s="43" customFormat="1" ht="15" customHeight="1">
      <c r="A29" s="59">
        <v>24</v>
      </c>
      <c r="B29" s="49" t="s">
        <v>556</v>
      </c>
      <c r="C29" s="50">
        <f>(C14-C28)*0.7+C15</f>
        <v>134575</v>
      </c>
      <c r="D29" s="50">
        <f>(D14-D28)*0.7+D15</f>
        <v>148081.5</v>
      </c>
      <c r="E29" s="50">
        <f>(E14-E28)*0.7+E15</f>
        <v>154243.59999999998</v>
      </c>
    </row>
    <row r="30" spans="1:5" s="42" customFormat="1" ht="15" customHeight="1">
      <c r="A30" s="59">
        <v>25</v>
      </c>
      <c r="B30" s="48" t="s">
        <v>549</v>
      </c>
      <c r="C30" s="44">
        <f>C31+C32+C33+C34+C35+C36+C37+C38+C39</f>
        <v>0</v>
      </c>
      <c r="D30" s="44">
        <f>D31+D32+D33+D34+D35+D36+D37+D38+D39</f>
        <v>0</v>
      </c>
      <c r="E30" s="44">
        <f>E31+E32+E33+E34+E35+E36+E37+E38+E39</f>
        <v>0</v>
      </c>
    </row>
    <row r="31" spans="1:5" s="42" customFormat="1" ht="15" customHeight="1">
      <c r="A31" s="59">
        <v>26</v>
      </c>
      <c r="B31" s="60" t="s">
        <v>538</v>
      </c>
      <c r="C31" s="44"/>
      <c r="D31" s="44"/>
      <c r="E31" s="44"/>
    </row>
    <row r="32" spans="1:5" s="42" customFormat="1" ht="15" customHeight="1">
      <c r="A32" s="59">
        <v>27</v>
      </c>
      <c r="B32" s="60" t="s">
        <v>550</v>
      </c>
      <c r="C32" s="44"/>
      <c r="D32" s="44"/>
      <c r="E32" s="44"/>
    </row>
    <row r="33" spans="1:5" s="42" customFormat="1" ht="15" customHeight="1">
      <c r="A33" s="59">
        <v>28</v>
      </c>
      <c r="B33" s="60" t="s">
        <v>551</v>
      </c>
      <c r="C33" s="44"/>
      <c r="D33" s="44"/>
      <c r="E33" s="44"/>
    </row>
    <row r="34" spans="1:5" s="42" customFormat="1" ht="15" customHeight="1">
      <c r="A34" s="59">
        <v>29</v>
      </c>
      <c r="B34" s="60" t="s">
        <v>540</v>
      </c>
      <c r="C34" s="44"/>
      <c r="D34" s="44"/>
      <c r="E34" s="44"/>
    </row>
    <row r="35" spans="1:5" s="42" customFormat="1" ht="15" customHeight="1">
      <c r="A35" s="59">
        <v>30</v>
      </c>
      <c r="B35" s="60" t="s">
        <v>541</v>
      </c>
      <c r="C35" s="44"/>
      <c r="D35" s="44"/>
      <c r="E35" s="44"/>
    </row>
    <row r="36" spans="1:5" s="42" customFormat="1" ht="15" customHeight="1">
      <c r="A36" s="59">
        <v>31</v>
      </c>
      <c r="B36" s="60" t="s">
        <v>542</v>
      </c>
      <c r="C36" s="44"/>
      <c r="D36" s="44"/>
      <c r="E36" s="44"/>
    </row>
    <row r="37" spans="1:5" s="42" customFormat="1" ht="15" customHeight="1">
      <c r="A37" s="59">
        <v>32</v>
      </c>
      <c r="B37" s="60" t="s">
        <v>543</v>
      </c>
      <c r="C37" s="44"/>
      <c r="D37" s="44"/>
      <c r="E37" s="44"/>
    </row>
    <row r="38" spans="1:5" s="42" customFormat="1" ht="15" customHeight="1">
      <c r="A38" s="59">
        <v>33</v>
      </c>
      <c r="B38" s="60" t="s">
        <v>544</v>
      </c>
      <c r="C38" s="44"/>
      <c r="D38" s="44"/>
      <c r="E38" s="44"/>
    </row>
    <row r="39" spans="1:5" s="42" customFormat="1" ht="15" customHeight="1">
      <c r="A39" s="59">
        <v>34</v>
      </c>
      <c r="B39" s="60" t="s">
        <v>545</v>
      </c>
      <c r="C39" s="44"/>
      <c r="D39" s="44"/>
      <c r="E39" s="44"/>
    </row>
    <row r="40" spans="1:5" s="42" customFormat="1" ht="15" customHeight="1">
      <c r="A40" s="59">
        <v>35</v>
      </c>
      <c r="B40" s="48" t="s">
        <v>552</v>
      </c>
      <c r="C40" s="44"/>
      <c r="D40" s="44"/>
      <c r="E40" s="44"/>
    </row>
    <row r="41" spans="1:5" s="42" customFormat="1" ht="15" customHeight="1">
      <c r="A41" s="59">
        <v>36</v>
      </c>
      <c r="B41" s="48" t="s">
        <v>547</v>
      </c>
      <c r="C41" s="44"/>
      <c r="D41" s="44"/>
      <c r="E41" s="44"/>
    </row>
    <row r="42" spans="1:5" s="42" customFormat="1" ht="15" customHeight="1">
      <c r="A42" s="59">
        <v>37</v>
      </c>
      <c r="B42" s="48" t="s">
        <v>553</v>
      </c>
      <c r="C42" s="44">
        <f>C30+C40+C41</f>
        <v>0</v>
      </c>
      <c r="D42" s="44">
        <f>D30+D40+D41</f>
        <v>0</v>
      </c>
      <c r="E42" s="44">
        <f>E30+E40+E41</f>
        <v>0</v>
      </c>
    </row>
    <row r="43" spans="1:5" s="42" customFormat="1" ht="15" customHeight="1">
      <c r="A43" s="59">
        <v>38</v>
      </c>
      <c r="B43" s="48" t="s">
        <v>554</v>
      </c>
      <c r="C43" s="44">
        <f>C42/C29</f>
        <v>0</v>
      </c>
      <c r="D43" s="44">
        <f>D42/D29</f>
        <v>0</v>
      </c>
      <c r="E43" s="44">
        <v>1</v>
      </c>
    </row>
  </sheetData>
  <sheetProtection/>
  <mergeCells count="3">
    <mergeCell ref="A2:E2"/>
    <mergeCell ref="G5:K5"/>
    <mergeCell ref="A1:E1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6.140625" style="7" customWidth="1"/>
    <col min="2" max="2" width="34.57421875" style="7" customWidth="1"/>
    <col min="3" max="3" width="12.00390625" style="7" customWidth="1"/>
    <col min="4" max="4" width="9.00390625" style="7" customWidth="1"/>
    <col min="5" max="5" width="9.7109375" style="7" customWidth="1"/>
    <col min="6" max="6" width="11.140625" style="7" customWidth="1"/>
    <col min="7" max="7" width="11.00390625" style="7" customWidth="1"/>
    <col min="8" max="8" width="14.421875" style="7" customWidth="1"/>
    <col min="9" max="9" width="15.00390625" style="7" customWidth="1"/>
    <col min="10" max="10" width="13.28125" style="7" customWidth="1"/>
    <col min="11" max="16384" width="9.140625" style="7" customWidth="1"/>
  </cols>
  <sheetData>
    <row r="1" spans="1:10" s="104" customFormat="1" ht="15.75">
      <c r="A1" s="111"/>
      <c r="B1" s="111" t="s">
        <v>614</v>
      </c>
      <c r="C1" s="111" t="s">
        <v>594</v>
      </c>
      <c r="D1" s="111" t="s">
        <v>595</v>
      </c>
      <c r="E1" s="111" t="s">
        <v>596</v>
      </c>
      <c r="F1" s="111" t="s">
        <v>597</v>
      </c>
      <c r="G1" s="111" t="s">
        <v>615</v>
      </c>
      <c r="H1" s="111" t="s">
        <v>19</v>
      </c>
      <c r="I1" s="111" t="s">
        <v>20</v>
      </c>
      <c r="J1" s="111" t="s">
        <v>26</v>
      </c>
    </row>
    <row r="2" spans="1:10" s="16" customFormat="1" ht="30" customHeight="1">
      <c r="A2" s="324"/>
      <c r="B2" s="324" t="s">
        <v>217</v>
      </c>
      <c r="C2" s="324" t="s">
        <v>333</v>
      </c>
      <c r="D2" s="324" t="s">
        <v>337</v>
      </c>
      <c r="E2" s="324"/>
      <c r="F2" s="324"/>
      <c r="G2" s="324"/>
      <c r="H2" s="324" t="s">
        <v>335</v>
      </c>
      <c r="I2" s="324" t="s">
        <v>336</v>
      </c>
      <c r="J2" s="324" t="s">
        <v>271</v>
      </c>
    </row>
    <row r="3" spans="1:10" s="16" customFormat="1" ht="31.5">
      <c r="A3" s="324"/>
      <c r="B3" s="324"/>
      <c r="C3" s="324"/>
      <c r="D3" s="18" t="s">
        <v>338</v>
      </c>
      <c r="E3" s="18" t="s">
        <v>334</v>
      </c>
      <c r="F3" s="18" t="s">
        <v>356</v>
      </c>
      <c r="G3" s="18" t="s">
        <v>355</v>
      </c>
      <c r="H3" s="324"/>
      <c r="I3" s="324"/>
      <c r="J3" s="324"/>
    </row>
    <row r="4" spans="1:10" ht="16.5" customHeight="1">
      <c r="A4" s="45" t="s">
        <v>468</v>
      </c>
      <c r="B4" s="109" t="s">
        <v>243</v>
      </c>
      <c r="C4" s="3">
        <v>190110</v>
      </c>
      <c r="D4" s="47"/>
      <c r="E4" s="47"/>
      <c r="F4" s="47"/>
      <c r="G4" s="47">
        <v>-6434</v>
      </c>
      <c r="H4" s="3">
        <f>D4+E4+F4+G4</f>
        <v>-6434</v>
      </c>
      <c r="I4" s="3">
        <f>C4+H4</f>
        <v>183676</v>
      </c>
      <c r="J4" s="3">
        <v>179721</v>
      </c>
    </row>
    <row r="5" spans="1:10" ht="16.5" customHeight="1">
      <c r="A5" s="45" t="s">
        <v>469</v>
      </c>
      <c r="B5" s="109" t="s">
        <v>339</v>
      </c>
      <c r="C5" s="3">
        <v>46767</v>
      </c>
      <c r="D5" s="47"/>
      <c r="E5" s="47"/>
      <c r="F5" s="47"/>
      <c r="G5" s="47">
        <v>3071</v>
      </c>
      <c r="H5" s="3">
        <f aca="true" t="shared" si="0" ref="H5:H21">D5+E5+F5+G5</f>
        <v>3071</v>
      </c>
      <c r="I5" s="3">
        <f aca="true" t="shared" si="1" ref="I5:I21">C5+H5</f>
        <v>49838</v>
      </c>
      <c r="J5" s="3">
        <v>48731</v>
      </c>
    </row>
    <row r="6" spans="1:10" ht="16.5" customHeight="1">
      <c r="A6" s="45" t="s">
        <v>470</v>
      </c>
      <c r="B6" s="109" t="s">
        <v>245</v>
      </c>
      <c r="C6" s="3">
        <v>196010</v>
      </c>
      <c r="D6" s="47"/>
      <c r="E6" s="47"/>
      <c r="F6" s="47"/>
      <c r="G6" s="47">
        <v>32079</v>
      </c>
      <c r="H6" s="3">
        <f t="shared" si="0"/>
        <v>32079</v>
      </c>
      <c r="I6" s="3">
        <f t="shared" si="1"/>
        <v>228089</v>
      </c>
      <c r="J6" s="3">
        <v>226770</v>
      </c>
    </row>
    <row r="7" spans="1:10" ht="16.5" customHeight="1">
      <c r="A7" s="45" t="s">
        <v>472</v>
      </c>
      <c r="B7" s="109" t="s">
        <v>527</v>
      </c>
      <c r="C7" s="3">
        <v>480</v>
      </c>
      <c r="D7" s="47"/>
      <c r="E7" s="47"/>
      <c r="F7" s="47"/>
      <c r="G7" s="47"/>
      <c r="H7" s="3">
        <f t="shared" si="0"/>
        <v>0</v>
      </c>
      <c r="I7" s="3">
        <f t="shared" si="1"/>
        <v>480</v>
      </c>
      <c r="J7" s="3">
        <v>3896</v>
      </c>
    </row>
    <row r="8" spans="1:10" ht="16.5" customHeight="1">
      <c r="A8" s="45" t="s">
        <v>473</v>
      </c>
      <c r="B8" s="109" t="s">
        <v>508</v>
      </c>
      <c r="C8" s="3">
        <v>1900</v>
      </c>
      <c r="D8" s="47"/>
      <c r="E8" s="47"/>
      <c r="F8" s="47"/>
      <c r="G8" s="47">
        <v>541</v>
      </c>
      <c r="H8" s="3">
        <f>D8+E8+F8+G8</f>
        <v>541</v>
      </c>
      <c r="I8" s="3">
        <f>C8+H8</f>
        <v>2441</v>
      </c>
      <c r="J8" s="3">
        <v>2246</v>
      </c>
    </row>
    <row r="9" spans="1:10" ht="16.5" customHeight="1">
      <c r="A9" s="45" t="s">
        <v>474</v>
      </c>
      <c r="B9" s="109" t="s">
        <v>353</v>
      </c>
      <c r="C9" s="3">
        <v>12918</v>
      </c>
      <c r="D9" s="47"/>
      <c r="E9" s="47"/>
      <c r="F9" s="47"/>
      <c r="G9" s="47">
        <v>9901</v>
      </c>
      <c r="H9" s="3">
        <f t="shared" si="0"/>
        <v>9901</v>
      </c>
      <c r="I9" s="3">
        <f t="shared" si="1"/>
        <v>22819</v>
      </c>
      <c r="J9" s="3">
        <v>22223</v>
      </c>
    </row>
    <row r="10" spans="1:10" ht="16.5" customHeight="1">
      <c r="A10" s="45" t="s">
        <v>475</v>
      </c>
      <c r="B10" s="109" t="s">
        <v>506</v>
      </c>
      <c r="C10" s="3">
        <v>17601</v>
      </c>
      <c r="D10" s="47"/>
      <c r="E10" s="47"/>
      <c r="F10" s="47"/>
      <c r="G10" s="47">
        <v>650</v>
      </c>
      <c r="H10" s="3">
        <f t="shared" si="0"/>
        <v>650</v>
      </c>
      <c r="I10" s="3">
        <f t="shared" si="1"/>
        <v>18251</v>
      </c>
      <c r="J10" s="3">
        <v>15732</v>
      </c>
    </row>
    <row r="11" spans="1:10" s="11" customFormat="1" ht="16.5" customHeight="1">
      <c r="A11" s="45" t="s">
        <v>476</v>
      </c>
      <c r="B11" s="110" t="s">
        <v>340</v>
      </c>
      <c r="C11" s="4">
        <f>SUM(C4:C10)</f>
        <v>465786</v>
      </c>
      <c r="D11" s="95">
        <f aca="true" t="shared" si="2" ref="D11:J11">SUM(D4:D10)</f>
        <v>0</v>
      </c>
      <c r="E11" s="95">
        <f t="shared" si="2"/>
        <v>0</v>
      </c>
      <c r="F11" s="95">
        <f t="shared" si="2"/>
        <v>0</v>
      </c>
      <c r="G11" s="95">
        <f t="shared" si="2"/>
        <v>39808</v>
      </c>
      <c r="H11" s="4">
        <f t="shared" si="2"/>
        <v>39808</v>
      </c>
      <c r="I11" s="4">
        <f t="shared" si="2"/>
        <v>505594</v>
      </c>
      <c r="J11" s="4">
        <f t="shared" si="2"/>
        <v>499319</v>
      </c>
    </row>
    <row r="12" spans="1:10" ht="16.5" customHeight="1">
      <c r="A12" s="45" t="s">
        <v>478</v>
      </c>
      <c r="B12" s="109" t="s">
        <v>341</v>
      </c>
      <c r="C12" s="3">
        <v>67902</v>
      </c>
      <c r="D12" s="47"/>
      <c r="E12" s="47"/>
      <c r="F12" s="47"/>
      <c r="G12" s="47">
        <v>37931</v>
      </c>
      <c r="H12" s="3">
        <f t="shared" si="0"/>
        <v>37931</v>
      </c>
      <c r="I12" s="3">
        <f t="shared" si="1"/>
        <v>105833</v>
      </c>
      <c r="J12" s="3">
        <v>72027</v>
      </c>
    </row>
    <row r="13" spans="1:10" ht="16.5" customHeight="1">
      <c r="A13" s="45" t="s">
        <v>480</v>
      </c>
      <c r="B13" s="109" t="s">
        <v>342</v>
      </c>
      <c r="C13" s="3"/>
      <c r="D13" s="47"/>
      <c r="E13" s="47"/>
      <c r="F13" s="47"/>
      <c r="G13" s="47">
        <v>2000</v>
      </c>
      <c r="H13" s="3">
        <f t="shared" si="0"/>
        <v>2000</v>
      </c>
      <c r="I13" s="3">
        <f t="shared" si="1"/>
        <v>2000</v>
      </c>
      <c r="J13" s="3">
        <v>2015</v>
      </c>
    </row>
    <row r="14" spans="1:10" ht="16.5" customHeight="1">
      <c r="A14" s="45" t="s">
        <v>481</v>
      </c>
      <c r="B14" s="109" t="s">
        <v>507</v>
      </c>
      <c r="C14" s="3"/>
      <c r="D14" s="47"/>
      <c r="E14" s="47"/>
      <c r="F14" s="47"/>
      <c r="G14" s="47"/>
      <c r="H14" s="3">
        <f t="shared" si="0"/>
        <v>0</v>
      </c>
      <c r="I14" s="3">
        <f t="shared" si="1"/>
        <v>0</v>
      </c>
      <c r="J14" s="3"/>
    </row>
    <row r="15" spans="1:10" ht="16.5" customHeight="1">
      <c r="A15" s="45" t="s">
        <v>36</v>
      </c>
      <c r="B15" s="109" t="s">
        <v>575</v>
      </c>
      <c r="C15" s="3"/>
      <c r="D15" s="47"/>
      <c r="E15" s="47"/>
      <c r="F15" s="47"/>
      <c r="G15" s="47">
        <v>3960</v>
      </c>
      <c r="H15" s="3">
        <f>D15+E15+F15+G15</f>
        <v>3960</v>
      </c>
      <c r="I15" s="3">
        <f>C15+H15</f>
        <v>3960</v>
      </c>
      <c r="J15" s="3">
        <v>3053</v>
      </c>
    </row>
    <row r="16" spans="1:10" ht="16.5" customHeight="1">
      <c r="A16" s="45" t="s">
        <v>37</v>
      </c>
      <c r="B16" s="109" t="s">
        <v>576</v>
      </c>
      <c r="C16" s="3"/>
      <c r="D16" s="47"/>
      <c r="E16" s="47"/>
      <c r="F16" s="47"/>
      <c r="G16" s="47"/>
      <c r="H16" s="3">
        <f>D16+E16+F16+G16</f>
        <v>0</v>
      </c>
      <c r="I16" s="3">
        <f>C16+H16</f>
        <v>0</v>
      </c>
      <c r="J16" s="3"/>
    </row>
    <row r="17" spans="1:10" s="11" customFormat="1" ht="16.5" customHeight="1">
      <c r="A17" s="45" t="s">
        <v>38</v>
      </c>
      <c r="B17" s="110" t="s">
        <v>221</v>
      </c>
      <c r="C17" s="4">
        <f>SUM(C12:C16)</f>
        <v>67902</v>
      </c>
      <c r="D17" s="95">
        <f aca="true" t="shared" si="3" ref="D17:J17">SUM(D12:D16)</f>
        <v>0</v>
      </c>
      <c r="E17" s="95">
        <f t="shared" si="3"/>
        <v>0</v>
      </c>
      <c r="F17" s="95">
        <f t="shared" si="3"/>
        <v>0</v>
      </c>
      <c r="G17" s="95">
        <f t="shared" si="3"/>
        <v>43891</v>
      </c>
      <c r="H17" s="4">
        <f t="shared" si="3"/>
        <v>43891</v>
      </c>
      <c r="I17" s="4">
        <f t="shared" si="3"/>
        <v>111793</v>
      </c>
      <c r="J17" s="4">
        <f t="shared" si="3"/>
        <v>77095</v>
      </c>
    </row>
    <row r="18" spans="1:10" ht="16.5" customHeight="1">
      <c r="A18" s="45" t="s">
        <v>39</v>
      </c>
      <c r="B18" s="109" t="s">
        <v>343</v>
      </c>
      <c r="C18" s="3">
        <v>500</v>
      </c>
      <c r="D18" s="47"/>
      <c r="E18" s="47"/>
      <c r="F18" s="47"/>
      <c r="G18" s="47"/>
      <c r="H18" s="3">
        <f t="shared" si="0"/>
        <v>0</v>
      </c>
      <c r="I18" s="3">
        <f t="shared" si="1"/>
        <v>500</v>
      </c>
      <c r="J18" s="3"/>
    </row>
    <row r="19" spans="1:10" ht="16.5" customHeight="1">
      <c r="A19" s="45" t="s">
        <v>40</v>
      </c>
      <c r="B19" s="109" t="s">
        <v>344</v>
      </c>
      <c r="C19" s="3">
        <v>120622</v>
      </c>
      <c r="D19" s="47"/>
      <c r="E19" s="47"/>
      <c r="F19" s="47"/>
      <c r="G19" s="47"/>
      <c r="H19" s="3">
        <f t="shared" si="0"/>
        <v>0</v>
      </c>
      <c r="I19" s="3">
        <f t="shared" si="1"/>
        <v>120622</v>
      </c>
      <c r="J19" s="3"/>
    </row>
    <row r="20" spans="1:10" ht="16.5" customHeight="1">
      <c r="A20" s="45" t="s">
        <v>41</v>
      </c>
      <c r="B20" s="109" t="s">
        <v>345</v>
      </c>
      <c r="C20" s="47">
        <f aca="true" t="shared" si="4" ref="C20:J20">C11+C17+C18+C19</f>
        <v>654810</v>
      </c>
      <c r="D20" s="47">
        <f t="shared" si="4"/>
        <v>0</v>
      </c>
      <c r="E20" s="47">
        <f t="shared" si="4"/>
        <v>0</v>
      </c>
      <c r="F20" s="47">
        <f t="shared" si="4"/>
        <v>0</v>
      </c>
      <c r="G20" s="47">
        <f t="shared" si="4"/>
        <v>83699</v>
      </c>
      <c r="H20" s="3">
        <f t="shared" si="4"/>
        <v>83699</v>
      </c>
      <c r="I20" s="3">
        <f t="shared" si="4"/>
        <v>738509</v>
      </c>
      <c r="J20" s="3">
        <f t="shared" si="4"/>
        <v>576414</v>
      </c>
    </row>
    <row r="21" spans="1:10" ht="16.5" customHeight="1">
      <c r="A21" s="45" t="s">
        <v>42</v>
      </c>
      <c r="B21" s="109" t="s">
        <v>346</v>
      </c>
      <c r="C21" s="3">
        <v>6000</v>
      </c>
      <c r="D21" s="47"/>
      <c r="E21" s="47">
        <v>76529</v>
      </c>
      <c r="F21" s="47"/>
      <c r="G21" s="47">
        <v>776</v>
      </c>
      <c r="H21" s="3">
        <f t="shared" si="0"/>
        <v>77305</v>
      </c>
      <c r="I21" s="3">
        <f t="shared" si="1"/>
        <v>83305</v>
      </c>
      <c r="J21" s="3">
        <v>83305</v>
      </c>
    </row>
    <row r="22" spans="1:10" s="11" customFormat="1" ht="16.5" customHeight="1">
      <c r="A22" s="45" t="s">
        <v>43</v>
      </c>
      <c r="B22" s="110" t="s">
        <v>222</v>
      </c>
      <c r="C22" s="4">
        <f>SUM(C20:C21)</f>
        <v>660810</v>
      </c>
      <c r="D22" s="95">
        <f aca="true" t="shared" si="5" ref="D22:J22">SUM(D20:D21)</f>
        <v>0</v>
      </c>
      <c r="E22" s="95">
        <f t="shared" si="5"/>
        <v>76529</v>
      </c>
      <c r="F22" s="95">
        <f t="shared" si="5"/>
        <v>0</v>
      </c>
      <c r="G22" s="95">
        <f t="shared" si="5"/>
        <v>84475</v>
      </c>
      <c r="H22" s="4">
        <f t="shared" si="5"/>
        <v>161004</v>
      </c>
      <c r="I22" s="4">
        <f t="shared" si="5"/>
        <v>821814</v>
      </c>
      <c r="J22" s="4">
        <f t="shared" si="5"/>
        <v>659719</v>
      </c>
    </row>
    <row r="23" spans="1:10" ht="16.5" customHeight="1">
      <c r="A23" s="45" t="s">
        <v>44</v>
      </c>
      <c r="B23" s="109" t="s">
        <v>347</v>
      </c>
      <c r="C23" s="3">
        <v>435589</v>
      </c>
      <c r="D23" s="47"/>
      <c r="E23" s="47"/>
      <c r="F23" s="47"/>
      <c r="G23" s="47">
        <v>59203</v>
      </c>
      <c r="H23" s="3">
        <f>D23+E23+F23+G23</f>
        <v>59203</v>
      </c>
      <c r="I23" s="3">
        <f>C23+H23</f>
        <v>494792</v>
      </c>
      <c r="J23" s="3">
        <v>498432</v>
      </c>
    </row>
    <row r="24" spans="1:10" ht="16.5" customHeight="1">
      <c r="A24" s="45" t="s">
        <v>45</v>
      </c>
      <c r="B24" s="109" t="s">
        <v>348</v>
      </c>
      <c r="C24" s="3">
        <v>112300</v>
      </c>
      <c r="D24" s="47"/>
      <c r="E24" s="47"/>
      <c r="F24" s="47"/>
      <c r="G24" s="47">
        <v>12177</v>
      </c>
      <c r="H24" s="3">
        <f aca="true" t="shared" si="6" ref="H24:H29">D24+E24+F24+G24</f>
        <v>12177</v>
      </c>
      <c r="I24" s="3">
        <f aca="true" t="shared" si="7" ref="I24:I29">C24+H24</f>
        <v>124477</v>
      </c>
      <c r="J24" s="3">
        <v>124680</v>
      </c>
    </row>
    <row r="25" spans="1:10" ht="16.5" customHeight="1">
      <c r="A25" s="45" t="s">
        <v>46</v>
      </c>
      <c r="B25" s="109" t="s">
        <v>349</v>
      </c>
      <c r="C25" s="3">
        <v>149</v>
      </c>
      <c r="D25" s="47"/>
      <c r="E25" s="47"/>
      <c r="F25" s="47"/>
      <c r="G25" s="47">
        <v>1</v>
      </c>
      <c r="H25" s="3">
        <f t="shared" si="6"/>
        <v>1</v>
      </c>
      <c r="I25" s="3">
        <f t="shared" si="7"/>
        <v>150</v>
      </c>
      <c r="J25" s="3">
        <v>136</v>
      </c>
    </row>
    <row r="26" spans="1:10" ht="16.5" customHeight="1">
      <c r="A26" s="45" t="s">
        <v>47</v>
      </c>
      <c r="B26" s="109" t="s">
        <v>350</v>
      </c>
      <c r="C26" s="3">
        <v>92772</v>
      </c>
      <c r="D26" s="47"/>
      <c r="E26" s="47">
        <v>76529</v>
      </c>
      <c r="F26" s="47"/>
      <c r="G26" s="47"/>
      <c r="H26" s="3">
        <f t="shared" si="6"/>
        <v>76529</v>
      </c>
      <c r="I26" s="3">
        <f t="shared" si="7"/>
        <v>169301</v>
      </c>
      <c r="J26" s="3">
        <v>169301</v>
      </c>
    </row>
    <row r="27" spans="1:10" ht="16.5" customHeight="1">
      <c r="A27" s="45" t="s">
        <v>48</v>
      </c>
      <c r="B27" s="109" t="s">
        <v>351</v>
      </c>
      <c r="C27" s="3">
        <v>20000</v>
      </c>
      <c r="D27" s="47"/>
      <c r="E27" s="47"/>
      <c r="F27" s="47"/>
      <c r="G27" s="47">
        <v>13094</v>
      </c>
      <c r="H27" s="3">
        <f t="shared" si="6"/>
        <v>13094</v>
      </c>
      <c r="I27" s="3">
        <f t="shared" si="7"/>
        <v>33094</v>
      </c>
      <c r="J27" s="3">
        <v>33094</v>
      </c>
    </row>
    <row r="28" spans="1:10" ht="16.5" customHeight="1">
      <c r="A28" s="45" t="s">
        <v>49</v>
      </c>
      <c r="B28" s="109" t="s">
        <v>352</v>
      </c>
      <c r="C28" s="3">
        <f aca="true" t="shared" si="8" ref="C28:J28">SUM(C23:C27)</f>
        <v>660810</v>
      </c>
      <c r="D28" s="47">
        <f t="shared" si="8"/>
        <v>0</v>
      </c>
      <c r="E28" s="47">
        <f t="shared" si="8"/>
        <v>76529</v>
      </c>
      <c r="F28" s="47">
        <f t="shared" si="8"/>
        <v>0</v>
      </c>
      <c r="G28" s="47">
        <f t="shared" si="8"/>
        <v>84475</v>
      </c>
      <c r="H28" s="3">
        <f t="shared" si="8"/>
        <v>161004</v>
      </c>
      <c r="I28" s="3">
        <f t="shared" si="8"/>
        <v>821814</v>
      </c>
      <c r="J28" s="3">
        <f t="shared" si="8"/>
        <v>825643</v>
      </c>
    </row>
    <row r="29" spans="1:10" ht="16.5" customHeight="1">
      <c r="A29" s="45" t="s">
        <v>50</v>
      </c>
      <c r="B29" s="109" t="s">
        <v>354</v>
      </c>
      <c r="C29" s="3"/>
      <c r="D29" s="47"/>
      <c r="E29" s="47"/>
      <c r="F29" s="47"/>
      <c r="G29" s="47"/>
      <c r="H29" s="3">
        <f t="shared" si="6"/>
        <v>0</v>
      </c>
      <c r="I29" s="3">
        <f t="shared" si="7"/>
        <v>0</v>
      </c>
      <c r="J29" s="3"/>
    </row>
    <row r="30" spans="1:10" s="11" customFormat="1" ht="16.5" customHeight="1">
      <c r="A30" s="45" t="s">
        <v>51</v>
      </c>
      <c r="B30" s="110" t="s">
        <v>219</v>
      </c>
      <c r="C30" s="4">
        <f>SUM(C28:C29)</f>
        <v>660810</v>
      </c>
      <c r="D30" s="95">
        <f aca="true" t="shared" si="9" ref="D30:J30">SUM(D28:D29)</f>
        <v>0</v>
      </c>
      <c r="E30" s="95">
        <f t="shared" si="9"/>
        <v>76529</v>
      </c>
      <c r="F30" s="95">
        <f t="shared" si="9"/>
        <v>0</v>
      </c>
      <c r="G30" s="95">
        <f t="shared" si="9"/>
        <v>84475</v>
      </c>
      <c r="H30" s="4">
        <f t="shared" si="9"/>
        <v>161004</v>
      </c>
      <c r="I30" s="4">
        <f t="shared" si="9"/>
        <v>821814</v>
      </c>
      <c r="J30" s="4">
        <f t="shared" si="9"/>
        <v>825643</v>
      </c>
    </row>
    <row r="31" ht="15.75">
      <c r="A31" s="19"/>
    </row>
  </sheetData>
  <sheetProtection/>
  <mergeCells count="7">
    <mergeCell ref="A2:A3"/>
    <mergeCell ref="J2:J3"/>
    <mergeCell ref="D2:G2"/>
    <mergeCell ref="B2:B3"/>
    <mergeCell ref="C2:C3"/>
    <mergeCell ref="H2:H3"/>
    <mergeCell ref="I2:I3"/>
  </mergeCells>
  <printOptions/>
  <pageMargins left="0.5905511811023623" right="0.3937007874015748" top="0.7874015748031497" bottom="0.1968503937007874" header="0.31496062992125984" footer="0.5118110236220472"/>
  <pageSetup horizontalDpi="360" verticalDpi="360" orientation="landscape" paperSize="9" r:id="rId1"/>
  <headerFooter alignWithMargins="0">
    <oddHeader>&amp;R24. melléklet a 7/2013. (IV.18.) önkormányzati rendelethez
Az önkormányzat költségvetési előirányzatainak alakulása
ezer 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67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.00390625" style="10" customWidth="1"/>
    <col min="2" max="2" width="26.57421875" style="12" customWidth="1"/>
    <col min="3" max="3" width="9.140625" style="12" customWidth="1"/>
    <col min="4" max="4" width="13.28125" style="12" customWidth="1"/>
    <col min="5" max="5" width="12.140625" style="12" customWidth="1"/>
    <col min="6" max="6" width="9.140625" style="12" customWidth="1"/>
    <col min="7" max="7" width="9.00390625" style="12" customWidth="1"/>
    <col min="8" max="8" width="11.7109375" style="10" customWidth="1"/>
    <col min="9" max="16384" width="9.140625" style="12" customWidth="1"/>
  </cols>
  <sheetData>
    <row r="1" spans="1:8" s="21" customFormat="1" ht="15.75">
      <c r="A1" s="17"/>
      <c r="B1" s="17" t="s">
        <v>614</v>
      </c>
      <c r="C1" s="17" t="s">
        <v>594</v>
      </c>
      <c r="D1" s="17" t="s">
        <v>595</v>
      </c>
      <c r="E1" s="17" t="s">
        <v>596</v>
      </c>
      <c r="F1" s="17" t="s">
        <v>597</v>
      </c>
      <c r="G1" s="17" t="s">
        <v>615</v>
      </c>
      <c r="H1" s="17" t="s">
        <v>19</v>
      </c>
    </row>
    <row r="2" spans="1:8" s="9" customFormat="1" ht="63">
      <c r="A2" s="45" t="s">
        <v>468</v>
      </c>
      <c r="B2" s="45" t="s">
        <v>217</v>
      </c>
      <c r="C2" s="45" t="s">
        <v>270</v>
      </c>
      <c r="D2" s="45" t="s">
        <v>266</v>
      </c>
      <c r="E2" s="45" t="s">
        <v>384</v>
      </c>
      <c r="F2" s="45" t="s">
        <v>267</v>
      </c>
      <c r="G2" s="45" t="s">
        <v>268</v>
      </c>
      <c r="H2" s="18" t="s">
        <v>269</v>
      </c>
    </row>
    <row r="3" spans="1:8" s="8" customFormat="1" ht="17.25" customHeight="1">
      <c r="A3" s="45" t="s">
        <v>469</v>
      </c>
      <c r="B3" s="52" t="s">
        <v>357</v>
      </c>
      <c r="C3" s="53">
        <v>12194</v>
      </c>
      <c r="D3" s="53">
        <v>3037904</v>
      </c>
      <c r="E3" s="53">
        <v>133269</v>
      </c>
      <c r="F3" s="53">
        <v>21941</v>
      </c>
      <c r="G3" s="53">
        <v>38523</v>
      </c>
      <c r="H3" s="4">
        <f>C3+D3+E3+F3+G3</f>
        <v>3243831</v>
      </c>
    </row>
    <row r="4" spans="1:8" ht="15.75">
      <c r="A4" s="45" t="s">
        <v>470</v>
      </c>
      <c r="B4" s="52" t="s">
        <v>358</v>
      </c>
      <c r="C4" s="3">
        <v>990</v>
      </c>
      <c r="D4" s="3">
        <v>40691</v>
      </c>
      <c r="E4" s="3">
        <v>8578</v>
      </c>
      <c r="F4" s="3">
        <v>7269</v>
      </c>
      <c r="G4" s="3"/>
      <c r="H4" s="4">
        <f>C4+D4+E4+F4+G4</f>
        <v>57528</v>
      </c>
    </row>
    <row r="5" spans="1:8" s="15" customFormat="1" ht="15.75">
      <c r="A5" s="45" t="s">
        <v>472</v>
      </c>
      <c r="B5" s="52" t="s">
        <v>342</v>
      </c>
      <c r="C5" s="3"/>
      <c r="D5" s="3">
        <v>1587</v>
      </c>
      <c r="E5" s="3"/>
      <c r="F5" s="3"/>
      <c r="G5" s="3"/>
      <c r="H5" s="4">
        <f aca="true" t="shared" si="0" ref="H5:H29">C5+D5+E5+F5+G5</f>
        <v>1587</v>
      </c>
    </row>
    <row r="6" spans="1:8" ht="15.75">
      <c r="A6" s="45" t="s">
        <v>473</v>
      </c>
      <c r="B6" s="52" t="s">
        <v>359</v>
      </c>
      <c r="C6" s="3">
        <v>267</v>
      </c>
      <c r="D6" s="3">
        <v>10897</v>
      </c>
      <c r="E6" s="3">
        <v>2102</v>
      </c>
      <c r="F6" s="3">
        <v>1661</v>
      </c>
      <c r="G6" s="3"/>
      <c r="H6" s="4">
        <f t="shared" si="0"/>
        <v>14927</v>
      </c>
    </row>
    <row r="7" spans="1:8" ht="15.75">
      <c r="A7" s="45" t="s">
        <v>474</v>
      </c>
      <c r="B7" s="52" t="s">
        <v>360</v>
      </c>
      <c r="C7" s="3">
        <f>SUM(C4:C6)</f>
        <v>1257</v>
      </c>
      <c r="D7" s="3">
        <f>SUM(D4:D6)</f>
        <v>53175</v>
      </c>
      <c r="E7" s="3">
        <f>SUM(E4:E6)</f>
        <v>10680</v>
      </c>
      <c r="F7" s="3">
        <f>SUM(F4:F6)</f>
        <v>8930</v>
      </c>
      <c r="G7" s="3">
        <f>SUM(G4:G6)</f>
        <v>0</v>
      </c>
      <c r="H7" s="4">
        <f t="shared" si="0"/>
        <v>74042</v>
      </c>
    </row>
    <row r="8" spans="1:8" ht="16.5" customHeight="1">
      <c r="A8" s="45" t="s">
        <v>475</v>
      </c>
      <c r="B8" s="52" t="s">
        <v>361</v>
      </c>
      <c r="C8" s="3"/>
      <c r="D8" s="3">
        <v>93660</v>
      </c>
      <c r="E8" s="3"/>
      <c r="F8" s="3"/>
      <c r="G8" s="3"/>
      <c r="H8" s="4">
        <f t="shared" si="0"/>
        <v>93660</v>
      </c>
    </row>
    <row r="9" spans="1:8" ht="15.75">
      <c r="A9" s="45" t="s">
        <v>476</v>
      </c>
      <c r="B9" s="52" t="s">
        <v>362</v>
      </c>
      <c r="C9" s="3"/>
      <c r="D9" s="3"/>
      <c r="E9" s="3">
        <v>1740</v>
      </c>
      <c r="F9" s="3"/>
      <c r="G9" s="3"/>
      <c r="H9" s="4">
        <f t="shared" si="0"/>
        <v>1740</v>
      </c>
    </row>
    <row r="10" spans="1:8" ht="19.5" customHeight="1">
      <c r="A10" s="45" t="s">
        <v>478</v>
      </c>
      <c r="B10" s="52" t="s">
        <v>363</v>
      </c>
      <c r="C10" s="3"/>
      <c r="D10" s="3"/>
      <c r="E10" s="3"/>
      <c r="F10" s="3"/>
      <c r="G10" s="3"/>
      <c r="H10" s="4">
        <f t="shared" si="0"/>
        <v>0</v>
      </c>
    </row>
    <row r="11" spans="1:8" ht="21.75" customHeight="1">
      <c r="A11" s="45" t="s">
        <v>480</v>
      </c>
      <c r="B11" s="52" t="s">
        <v>364</v>
      </c>
      <c r="C11" s="3">
        <f>SUM(C8:C10)</f>
        <v>0</v>
      </c>
      <c r="D11" s="3">
        <f>SUM(D8:D10)</f>
        <v>93660</v>
      </c>
      <c r="E11" s="3">
        <f>SUM(E8:E10)</f>
        <v>1740</v>
      </c>
      <c r="F11" s="3">
        <f>SUM(F8:F10)</f>
        <v>0</v>
      </c>
      <c r="G11" s="3">
        <f>SUM(G8:G10)</f>
        <v>0</v>
      </c>
      <c r="H11" s="4">
        <f t="shared" si="0"/>
        <v>95400</v>
      </c>
    </row>
    <row r="12" spans="1:8" s="135" customFormat="1" ht="15.75">
      <c r="A12" s="45" t="s">
        <v>481</v>
      </c>
      <c r="B12" s="149" t="s">
        <v>365</v>
      </c>
      <c r="C12" s="150">
        <f>C7+C11</f>
        <v>1257</v>
      </c>
      <c r="D12" s="150">
        <f>D7+D11</f>
        <v>146835</v>
      </c>
      <c r="E12" s="150">
        <f>E7+E11</f>
        <v>12420</v>
      </c>
      <c r="F12" s="150">
        <f>F7+F11</f>
        <v>8930</v>
      </c>
      <c r="G12" s="150">
        <f>G7+G11</f>
        <v>0</v>
      </c>
      <c r="H12" s="151">
        <f t="shared" si="0"/>
        <v>169442</v>
      </c>
    </row>
    <row r="13" spans="1:8" ht="15.75">
      <c r="A13" s="45" t="s">
        <v>36</v>
      </c>
      <c r="B13" s="52" t="s">
        <v>366</v>
      </c>
      <c r="C13" s="3"/>
      <c r="D13" s="3">
        <v>3565</v>
      </c>
      <c r="E13" s="3"/>
      <c r="F13" s="3">
        <v>5862</v>
      </c>
      <c r="G13" s="3"/>
      <c r="H13" s="4">
        <f t="shared" si="0"/>
        <v>9427</v>
      </c>
    </row>
    <row r="14" spans="1:8" ht="31.5">
      <c r="A14" s="45" t="s">
        <v>37</v>
      </c>
      <c r="B14" s="52" t="s">
        <v>367</v>
      </c>
      <c r="C14" s="3"/>
      <c r="D14" s="3">
        <v>42884</v>
      </c>
      <c r="E14" s="3">
        <v>1002</v>
      </c>
      <c r="F14" s="3">
        <v>906</v>
      </c>
      <c r="G14" s="3"/>
      <c r="H14" s="4">
        <f t="shared" si="0"/>
        <v>44792</v>
      </c>
    </row>
    <row r="15" spans="1:8" ht="15.75">
      <c r="A15" s="45" t="s">
        <v>38</v>
      </c>
      <c r="B15" s="52" t="s">
        <v>368</v>
      </c>
      <c r="C15" s="3">
        <v>32</v>
      </c>
      <c r="D15" s="3"/>
      <c r="E15" s="3">
        <v>13941</v>
      </c>
      <c r="F15" s="3"/>
      <c r="G15" s="3"/>
      <c r="H15" s="4">
        <f t="shared" si="0"/>
        <v>13973</v>
      </c>
    </row>
    <row r="16" spans="1:8" ht="15.75">
      <c r="A16" s="45" t="s">
        <v>39</v>
      </c>
      <c r="B16" s="52" t="s">
        <v>369</v>
      </c>
      <c r="C16" s="3"/>
      <c r="D16" s="3"/>
      <c r="E16" s="3"/>
      <c r="F16" s="3"/>
      <c r="G16" s="3"/>
      <c r="H16" s="4">
        <f t="shared" si="0"/>
        <v>0</v>
      </c>
    </row>
    <row r="17" spans="1:8" ht="15.75">
      <c r="A17" s="45" t="s">
        <v>40</v>
      </c>
      <c r="B17" s="52" t="s">
        <v>370</v>
      </c>
      <c r="C17" s="3"/>
      <c r="D17" s="3"/>
      <c r="E17" s="3"/>
      <c r="F17" s="3"/>
      <c r="G17" s="3"/>
      <c r="H17" s="4">
        <f t="shared" si="0"/>
        <v>0</v>
      </c>
    </row>
    <row r="18" spans="1:8" s="135" customFormat="1" ht="15.75">
      <c r="A18" s="45" t="s">
        <v>41</v>
      </c>
      <c r="B18" s="149" t="s">
        <v>371</v>
      </c>
      <c r="C18" s="150">
        <f aca="true" t="shared" si="1" ref="C18:H18">SUM(C13:C17)</f>
        <v>32</v>
      </c>
      <c r="D18" s="150">
        <f t="shared" si="1"/>
        <v>46449</v>
      </c>
      <c r="E18" s="150">
        <f t="shared" si="1"/>
        <v>14943</v>
      </c>
      <c r="F18" s="150">
        <f t="shared" si="1"/>
        <v>6768</v>
      </c>
      <c r="G18" s="150">
        <f t="shared" si="1"/>
        <v>0</v>
      </c>
      <c r="H18" s="151">
        <f t="shared" si="1"/>
        <v>68192</v>
      </c>
    </row>
    <row r="19" spans="1:8" s="32" customFormat="1" ht="19.5" customHeight="1">
      <c r="A19" s="45" t="s">
        <v>42</v>
      </c>
      <c r="B19" s="54" t="s">
        <v>372</v>
      </c>
      <c r="C19" s="4">
        <f aca="true" t="shared" si="2" ref="C19:H19">C3+C12-C18</f>
        <v>13419</v>
      </c>
      <c r="D19" s="4">
        <f t="shared" si="2"/>
        <v>3138290</v>
      </c>
      <c r="E19" s="4">
        <f t="shared" si="2"/>
        <v>130746</v>
      </c>
      <c r="F19" s="4">
        <f t="shared" si="2"/>
        <v>24103</v>
      </c>
      <c r="G19" s="4">
        <f t="shared" si="2"/>
        <v>38523</v>
      </c>
      <c r="H19" s="4">
        <f t="shared" si="2"/>
        <v>3345081</v>
      </c>
    </row>
    <row r="20" spans="1:8" ht="31.5" customHeight="1">
      <c r="A20" s="45" t="s">
        <v>43</v>
      </c>
      <c r="B20" s="52" t="s">
        <v>373</v>
      </c>
      <c r="C20" s="3">
        <v>11486</v>
      </c>
      <c r="D20" s="3">
        <v>332927</v>
      </c>
      <c r="E20" s="3">
        <v>70802</v>
      </c>
      <c r="F20" s="3">
        <v>16712</v>
      </c>
      <c r="G20" s="3">
        <v>21029</v>
      </c>
      <c r="H20" s="4">
        <f t="shared" si="0"/>
        <v>452956</v>
      </c>
    </row>
    <row r="21" spans="1:8" ht="28.5" customHeight="1">
      <c r="A21" s="45" t="s">
        <v>44</v>
      </c>
      <c r="B21" s="52" t="s">
        <v>374</v>
      </c>
      <c r="C21" s="3">
        <v>314</v>
      </c>
      <c r="D21" s="3">
        <v>41570</v>
      </c>
      <c r="E21" s="3">
        <v>11151</v>
      </c>
      <c r="F21" s="3">
        <v>2869</v>
      </c>
      <c r="G21" s="3">
        <v>1159</v>
      </c>
      <c r="H21" s="4">
        <f t="shared" si="0"/>
        <v>57063</v>
      </c>
    </row>
    <row r="22" spans="1:8" ht="31.5">
      <c r="A22" s="45" t="s">
        <v>45</v>
      </c>
      <c r="B22" s="52" t="s">
        <v>375</v>
      </c>
      <c r="C22" s="3">
        <v>32</v>
      </c>
      <c r="D22" s="3"/>
      <c r="E22" s="53">
        <v>13876</v>
      </c>
      <c r="F22" s="3">
        <v>5862</v>
      </c>
      <c r="G22" s="3"/>
      <c r="H22" s="4">
        <f t="shared" si="0"/>
        <v>19770</v>
      </c>
    </row>
    <row r="23" spans="1:8" ht="32.25" customHeight="1">
      <c r="A23" s="45" t="s">
        <v>46</v>
      </c>
      <c r="B23" s="52" t="s">
        <v>376</v>
      </c>
      <c r="C23" s="3">
        <f>C20+C21-C22</f>
        <v>11768</v>
      </c>
      <c r="D23" s="3">
        <f>D20+D21-D22</f>
        <v>374497</v>
      </c>
      <c r="E23" s="3">
        <f>E20+E21-E22</f>
        <v>68077</v>
      </c>
      <c r="F23" s="3">
        <f>F20+F21-F22</f>
        <v>13719</v>
      </c>
      <c r="G23" s="3">
        <f>G20+G21-G22</f>
        <v>22188</v>
      </c>
      <c r="H23" s="4">
        <f t="shared" si="0"/>
        <v>490249</v>
      </c>
    </row>
    <row r="24" spans="1:8" ht="34.5" customHeight="1">
      <c r="A24" s="45" t="s">
        <v>47</v>
      </c>
      <c r="B24" s="52" t="s">
        <v>377</v>
      </c>
      <c r="C24" s="3"/>
      <c r="D24" s="3"/>
      <c r="E24" s="3">
        <v>651</v>
      </c>
      <c r="F24" s="3"/>
      <c r="G24" s="3"/>
      <c r="H24" s="4">
        <f t="shared" si="0"/>
        <v>651</v>
      </c>
    </row>
    <row r="25" spans="1:8" ht="32.25" customHeight="1">
      <c r="A25" s="45" t="s">
        <v>48</v>
      </c>
      <c r="B25" s="52" t="s">
        <v>378</v>
      </c>
      <c r="C25" s="3"/>
      <c r="D25" s="3"/>
      <c r="E25" s="3"/>
      <c r="F25" s="3"/>
      <c r="G25" s="3"/>
      <c r="H25" s="4">
        <f t="shared" si="0"/>
        <v>0</v>
      </c>
    </row>
    <row r="26" spans="1:8" ht="31.5">
      <c r="A26" s="45" t="s">
        <v>49</v>
      </c>
      <c r="B26" s="52" t="s">
        <v>379</v>
      </c>
      <c r="C26" s="3"/>
      <c r="D26" s="3"/>
      <c r="E26" s="3"/>
      <c r="F26" s="3"/>
      <c r="G26" s="3"/>
      <c r="H26" s="4">
        <f t="shared" si="0"/>
        <v>0</v>
      </c>
    </row>
    <row r="27" spans="1:8" ht="31.5">
      <c r="A27" s="45" t="s">
        <v>50</v>
      </c>
      <c r="B27" s="52" t="s">
        <v>383</v>
      </c>
      <c r="C27" s="3">
        <f>C24+C25+-C26</f>
        <v>0</v>
      </c>
      <c r="D27" s="3">
        <f>D24+D25+-D26</f>
        <v>0</v>
      </c>
      <c r="E27" s="3">
        <f>E24+E25+-E26</f>
        <v>651</v>
      </c>
      <c r="F27" s="3">
        <f>F24+F25+-F26</f>
        <v>0</v>
      </c>
      <c r="G27" s="3">
        <f>G24+G25+-G26</f>
        <v>0</v>
      </c>
      <c r="H27" s="4">
        <f t="shared" si="0"/>
        <v>651</v>
      </c>
    </row>
    <row r="28" spans="1:8" s="10" customFormat="1" ht="19.5" customHeight="1">
      <c r="A28" s="45" t="s">
        <v>51</v>
      </c>
      <c r="B28" s="54" t="s">
        <v>380</v>
      </c>
      <c r="C28" s="4">
        <f>C23+C27</f>
        <v>11768</v>
      </c>
      <c r="D28" s="4">
        <f>D23+D27</f>
        <v>374497</v>
      </c>
      <c r="E28" s="4">
        <f>E23+E27</f>
        <v>68728</v>
      </c>
      <c r="F28" s="4">
        <f>F23+F27</f>
        <v>13719</v>
      </c>
      <c r="G28" s="4">
        <f>G23+G27</f>
        <v>22188</v>
      </c>
      <c r="H28" s="4">
        <f t="shared" si="0"/>
        <v>490900</v>
      </c>
    </row>
    <row r="29" spans="1:8" s="10" customFormat="1" ht="19.5" customHeight="1">
      <c r="A29" s="45" t="s">
        <v>52</v>
      </c>
      <c r="B29" s="54" t="s">
        <v>381</v>
      </c>
      <c r="C29" s="4">
        <f>C19-C28</f>
        <v>1651</v>
      </c>
      <c r="D29" s="4">
        <f>D19-D28</f>
        <v>2763793</v>
      </c>
      <c r="E29" s="4">
        <f>E19-E28</f>
        <v>62018</v>
      </c>
      <c r="F29" s="4">
        <f>F19-F28</f>
        <v>10384</v>
      </c>
      <c r="G29" s="4">
        <f>G19-G28</f>
        <v>16335</v>
      </c>
      <c r="H29" s="4">
        <f t="shared" si="0"/>
        <v>2854181</v>
      </c>
    </row>
    <row r="30" spans="1:8" ht="31.5">
      <c r="A30" s="45" t="s">
        <v>53</v>
      </c>
      <c r="B30" s="52" t="s">
        <v>382</v>
      </c>
      <c r="C30" s="3">
        <v>5523</v>
      </c>
      <c r="D30" s="3">
        <v>236</v>
      </c>
      <c r="E30" s="3">
        <v>38390</v>
      </c>
      <c r="F30" s="3">
        <v>7283</v>
      </c>
      <c r="G30" s="3"/>
      <c r="H30" s="3">
        <f>SUM(C30:G30)</f>
        <v>51432</v>
      </c>
    </row>
    <row r="31" spans="3:8" ht="15.75">
      <c r="C31" s="13"/>
      <c r="D31" s="13"/>
      <c r="E31" s="13"/>
      <c r="F31" s="13"/>
      <c r="G31" s="13"/>
      <c r="H31" s="30"/>
    </row>
    <row r="32" spans="3:8" ht="15.75">
      <c r="C32" s="13"/>
      <c r="D32" s="13"/>
      <c r="E32" s="13"/>
      <c r="F32" s="13"/>
      <c r="G32" s="13"/>
      <c r="H32" s="30"/>
    </row>
    <row r="33" spans="3:8" ht="15.75">
      <c r="C33" s="13"/>
      <c r="D33" s="13"/>
      <c r="E33" s="13"/>
      <c r="F33" s="13"/>
      <c r="G33" s="13"/>
      <c r="H33" s="30"/>
    </row>
    <row r="34" spans="3:8" ht="15.75">
      <c r="C34" s="13"/>
      <c r="D34" s="13"/>
      <c r="E34" s="13"/>
      <c r="F34" s="13"/>
      <c r="G34" s="13"/>
      <c r="H34" s="30"/>
    </row>
    <row r="35" spans="3:8" ht="15.75">
      <c r="C35" s="13"/>
      <c r="D35" s="13"/>
      <c r="E35" s="13"/>
      <c r="F35" s="13"/>
      <c r="G35" s="13"/>
      <c r="H35" s="30"/>
    </row>
    <row r="36" spans="3:8" ht="15.75">
      <c r="C36" s="13"/>
      <c r="D36" s="13"/>
      <c r="E36" s="13"/>
      <c r="F36" s="13"/>
      <c r="G36" s="13"/>
      <c r="H36" s="30"/>
    </row>
    <row r="37" spans="3:8" ht="15.75">
      <c r="C37" s="13"/>
      <c r="D37" s="13"/>
      <c r="E37" s="13"/>
      <c r="F37" s="13"/>
      <c r="G37" s="13"/>
      <c r="H37" s="30"/>
    </row>
    <row r="38" spans="3:8" ht="15.75">
      <c r="C38" s="13"/>
      <c r="D38" s="13"/>
      <c r="E38" s="13"/>
      <c r="F38" s="13"/>
      <c r="G38" s="13"/>
      <c r="H38" s="30"/>
    </row>
    <row r="39" spans="3:8" ht="15.75">
      <c r="C39" s="13"/>
      <c r="D39" s="13"/>
      <c r="E39" s="13"/>
      <c r="F39" s="13"/>
      <c r="G39" s="13"/>
      <c r="H39" s="30"/>
    </row>
    <row r="40" spans="3:8" ht="15.75">
      <c r="C40" s="13"/>
      <c r="D40" s="13"/>
      <c r="E40" s="13"/>
      <c r="F40" s="13"/>
      <c r="G40" s="13"/>
      <c r="H40" s="30"/>
    </row>
    <row r="41" spans="3:8" ht="15.75">
      <c r="C41" s="13"/>
      <c r="D41" s="13"/>
      <c r="E41" s="13"/>
      <c r="F41" s="13"/>
      <c r="G41" s="13"/>
      <c r="H41" s="30"/>
    </row>
    <row r="42" spans="3:8" ht="15.75">
      <c r="C42" s="13"/>
      <c r="D42" s="13"/>
      <c r="E42" s="13"/>
      <c r="F42" s="13"/>
      <c r="G42" s="13"/>
      <c r="H42" s="30"/>
    </row>
    <row r="43" spans="3:8" ht="15.75">
      <c r="C43" s="13"/>
      <c r="D43" s="13"/>
      <c r="E43" s="13"/>
      <c r="F43" s="13"/>
      <c r="G43" s="13"/>
      <c r="H43" s="30"/>
    </row>
    <row r="44" spans="3:8" ht="15.75">
      <c r="C44" s="13"/>
      <c r="D44" s="13"/>
      <c r="E44" s="13"/>
      <c r="F44" s="13"/>
      <c r="G44" s="13"/>
      <c r="H44" s="30"/>
    </row>
    <row r="45" spans="3:8" ht="15.75">
      <c r="C45" s="13"/>
      <c r="D45" s="13"/>
      <c r="E45" s="13"/>
      <c r="F45" s="13"/>
      <c r="G45" s="13"/>
      <c r="H45" s="30"/>
    </row>
    <row r="46" spans="3:8" ht="15.75">
      <c r="C46" s="13"/>
      <c r="D46" s="13"/>
      <c r="E46" s="13"/>
      <c r="F46" s="13"/>
      <c r="G46" s="13"/>
      <c r="H46" s="30"/>
    </row>
    <row r="47" spans="3:8" ht="15.75">
      <c r="C47" s="13"/>
      <c r="D47" s="13"/>
      <c r="E47" s="13"/>
      <c r="F47" s="13"/>
      <c r="G47" s="13"/>
      <c r="H47" s="30"/>
    </row>
    <row r="48" spans="3:8" ht="15.75">
      <c r="C48" s="13"/>
      <c r="D48" s="13"/>
      <c r="E48" s="13"/>
      <c r="F48" s="13"/>
      <c r="G48" s="13"/>
      <c r="H48" s="30"/>
    </row>
    <row r="49" spans="3:8" ht="15.75">
      <c r="C49" s="13"/>
      <c r="D49" s="13"/>
      <c r="E49" s="13"/>
      <c r="F49" s="13"/>
      <c r="G49" s="13"/>
      <c r="H49" s="30"/>
    </row>
    <row r="50" spans="3:8" ht="15.75">
      <c r="C50" s="13"/>
      <c r="D50" s="13"/>
      <c r="E50" s="13"/>
      <c r="F50" s="13"/>
      <c r="G50" s="13"/>
      <c r="H50" s="30"/>
    </row>
    <row r="51" spans="3:8" ht="15.75">
      <c r="C51" s="13"/>
      <c r="D51" s="13"/>
      <c r="E51" s="13"/>
      <c r="F51" s="13"/>
      <c r="G51" s="13"/>
      <c r="H51" s="30"/>
    </row>
    <row r="52" spans="3:8" ht="15.75">
      <c r="C52" s="13"/>
      <c r="D52" s="13"/>
      <c r="E52" s="13"/>
      <c r="F52" s="13"/>
      <c r="G52" s="13"/>
      <c r="H52" s="30"/>
    </row>
    <row r="53" spans="3:8" ht="15.75">
      <c r="C53" s="13"/>
      <c r="D53" s="13"/>
      <c r="E53" s="13"/>
      <c r="F53" s="13"/>
      <c r="G53" s="13"/>
      <c r="H53" s="30"/>
    </row>
    <row r="54" spans="3:8" ht="15.75">
      <c r="C54" s="13"/>
      <c r="D54" s="13"/>
      <c r="E54" s="13"/>
      <c r="F54" s="13"/>
      <c r="G54" s="13"/>
      <c r="H54" s="30"/>
    </row>
    <row r="55" spans="3:8" ht="15.75">
      <c r="C55" s="13"/>
      <c r="D55" s="13"/>
      <c r="E55" s="13"/>
      <c r="F55" s="13"/>
      <c r="G55" s="13"/>
      <c r="H55" s="30"/>
    </row>
    <row r="56" spans="3:8" ht="15.75">
      <c r="C56" s="13"/>
      <c r="D56" s="13"/>
      <c r="E56" s="13"/>
      <c r="F56" s="13"/>
      <c r="G56" s="13"/>
      <c r="H56" s="30"/>
    </row>
    <row r="57" spans="3:8" ht="15.75">
      <c r="C57" s="13"/>
      <c r="D57" s="13"/>
      <c r="E57" s="13"/>
      <c r="F57" s="13"/>
      <c r="G57" s="13"/>
      <c r="H57" s="30"/>
    </row>
    <row r="58" spans="3:8" ht="15.75">
      <c r="C58" s="13"/>
      <c r="D58" s="13"/>
      <c r="E58" s="13"/>
      <c r="F58" s="13"/>
      <c r="G58" s="13"/>
      <c r="H58" s="30"/>
    </row>
    <row r="59" spans="3:8" ht="15.75">
      <c r="C59" s="13"/>
      <c r="D59" s="13"/>
      <c r="E59" s="13"/>
      <c r="F59" s="13"/>
      <c r="G59" s="13"/>
      <c r="H59" s="30"/>
    </row>
    <row r="60" spans="3:8" ht="15.75">
      <c r="C60" s="13"/>
      <c r="D60" s="13"/>
      <c r="E60" s="13"/>
      <c r="F60" s="13"/>
      <c r="G60" s="13"/>
      <c r="H60" s="30"/>
    </row>
    <row r="61" spans="3:8" ht="15.75">
      <c r="C61" s="13"/>
      <c r="D61" s="13"/>
      <c r="E61" s="13"/>
      <c r="F61" s="13"/>
      <c r="G61" s="13"/>
      <c r="H61" s="30"/>
    </row>
    <row r="62" spans="3:8" ht="15.75">
      <c r="C62" s="13"/>
      <c r="D62" s="13"/>
      <c r="E62" s="13"/>
      <c r="F62" s="13"/>
      <c r="G62" s="13"/>
      <c r="H62" s="30"/>
    </row>
    <row r="63" spans="3:8" ht="15.75">
      <c r="C63" s="13"/>
      <c r="D63" s="13"/>
      <c r="E63" s="13"/>
      <c r="F63" s="13"/>
      <c r="G63" s="13"/>
      <c r="H63" s="30"/>
    </row>
    <row r="64" spans="3:8" ht="15.75">
      <c r="C64" s="13"/>
      <c r="D64" s="13"/>
      <c r="E64" s="13"/>
      <c r="F64" s="13"/>
      <c r="G64" s="13"/>
      <c r="H64" s="30"/>
    </row>
    <row r="65" spans="3:8" ht="15.75">
      <c r="C65" s="13"/>
      <c r="D65" s="13"/>
      <c r="E65" s="13"/>
      <c r="F65" s="13"/>
      <c r="G65" s="13"/>
      <c r="H65" s="30"/>
    </row>
    <row r="66" spans="3:8" ht="15.75">
      <c r="C66" s="13"/>
      <c r="D66" s="13"/>
      <c r="E66" s="13"/>
      <c r="F66" s="13"/>
      <c r="G66" s="13"/>
      <c r="H66" s="30"/>
    </row>
    <row r="67" spans="3:8" ht="15.75">
      <c r="C67" s="13"/>
      <c r="D67" s="13"/>
      <c r="E67" s="13"/>
      <c r="F67" s="13"/>
      <c r="G67" s="13"/>
      <c r="H67" s="30"/>
    </row>
    <row r="68" spans="3:8" ht="15.75">
      <c r="C68" s="13"/>
      <c r="D68" s="13"/>
      <c r="E68" s="13"/>
      <c r="F68" s="13"/>
      <c r="G68" s="13"/>
      <c r="H68" s="30"/>
    </row>
    <row r="69" spans="3:8" ht="15.75">
      <c r="C69" s="13"/>
      <c r="D69" s="13"/>
      <c r="E69" s="13"/>
      <c r="F69" s="13"/>
      <c r="G69" s="13"/>
      <c r="H69" s="30"/>
    </row>
    <row r="70" spans="3:8" ht="15.75">
      <c r="C70" s="13"/>
      <c r="D70" s="13"/>
      <c r="E70" s="13"/>
      <c r="F70" s="13"/>
      <c r="G70" s="13"/>
      <c r="H70" s="30"/>
    </row>
    <row r="71" spans="3:8" ht="15.75">
      <c r="C71" s="13"/>
      <c r="D71" s="13"/>
      <c r="E71" s="13"/>
      <c r="F71" s="13"/>
      <c r="G71" s="13"/>
      <c r="H71" s="30"/>
    </row>
    <row r="72" spans="3:8" ht="15.75">
      <c r="C72" s="13"/>
      <c r="D72" s="13"/>
      <c r="E72" s="13"/>
      <c r="F72" s="13"/>
      <c r="G72" s="13"/>
      <c r="H72" s="30"/>
    </row>
    <row r="73" spans="3:8" ht="15.75">
      <c r="C73" s="13"/>
      <c r="D73" s="13"/>
      <c r="E73" s="13"/>
      <c r="F73" s="13"/>
      <c r="G73" s="13"/>
      <c r="H73" s="30"/>
    </row>
    <row r="74" spans="3:8" ht="15.75">
      <c r="C74" s="13"/>
      <c r="D74" s="13"/>
      <c r="E74" s="13"/>
      <c r="F74" s="13"/>
      <c r="G74" s="13"/>
      <c r="H74" s="30"/>
    </row>
    <row r="75" spans="3:8" ht="15.75">
      <c r="C75" s="13"/>
      <c r="D75" s="13"/>
      <c r="E75" s="13"/>
      <c r="F75" s="13"/>
      <c r="G75" s="13"/>
      <c r="H75" s="30"/>
    </row>
    <row r="76" spans="3:8" ht="15.75">
      <c r="C76" s="13"/>
      <c r="D76" s="13"/>
      <c r="E76" s="13"/>
      <c r="F76" s="13"/>
      <c r="G76" s="13"/>
      <c r="H76" s="30"/>
    </row>
    <row r="77" spans="3:8" ht="15.75">
      <c r="C77" s="13"/>
      <c r="D77" s="13"/>
      <c r="E77" s="13"/>
      <c r="F77" s="13"/>
      <c r="G77" s="13"/>
      <c r="H77" s="30"/>
    </row>
    <row r="78" spans="3:8" ht="15.75">
      <c r="C78" s="13"/>
      <c r="D78" s="13"/>
      <c r="E78" s="13"/>
      <c r="F78" s="13"/>
      <c r="G78" s="13"/>
      <c r="H78" s="30"/>
    </row>
    <row r="79" spans="3:8" ht="15.75">
      <c r="C79" s="13"/>
      <c r="D79" s="13"/>
      <c r="E79" s="13"/>
      <c r="F79" s="13"/>
      <c r="G79" s="13"/>
      <c r="H79" s="30"/>
    </row>
    <row r="80" spans="3:8" ht="15.75">
      <c r="C80" s="13"/>
      <c r="D80" s="13"/>
      <c r="E80" s="13"/>
      <c r="F80" s="13"/>
      <c r="G80" s="13"/>
      <c r="H80" s="30"/>
    </row>
    <row r="81" spans="3:8" ht="15.75">
      <c r="C81" s="13"/>
      <c r="D81" s="13"/>
      <c r="E81" s="13"/>
      <c r="F81" s="13"/>
      <c r="G81" s="13"/>
      <c r="H81" s="30"/>
    </row>
    <row r="82" spans="3:8" ht="15.75">
      <c r="C82" s="13"/>
      <c r="D82" s="13"/>
      <c r="E82" s="13"/>
      <c r="F82" s="13"/>
      <c r="G82" s="13"/>
      <c r="H82" s="30"/>
    </row>
    <row r="83" spans="3:8" ht="15.75">
      <c r="C83" s="13"/>
      <c r="D83" s="13"/>
      <c r="E83" s="13"/>
      <c r="F83" s="13"/>
      <c r="G83" s="13"/>
      <c r="H83" s="30"/>
    </row>
    <row r="84" spans="3:8" ht="15.75">
      <c r="C84" s="13"/>
      <c r="D84" s="13"/>
      <c r="E84" s="13"/>
      <c r="F84" s="13"/>
      <c r="G84" s="13"/>
      <c r="H84" s="30"/>
    </row>
    <row r="85" spans="3:8" ht="15.75">
      <c r="C85" s="13"/>
      <c r="D85" s="13"/>
      <c r="E85" s="13"/>
      <c r="F85" s="13"/>
      <c r="G85" s="13"/>
      <c r="H85" s="30"/>
    </row>
    <row r="86" spans="3:8" ht="15.75">
      <c r="C86" s="13"/>
      <c r="D86" s="13"/>
      <c r="E86" s="13"/>
      <c r="F86" s="13"/>
      <c r="G86" s="13"/>
      <c r="H86" s="30"/>
    </row>
    <row r="87" spans="3:8" ht="15.75">
      <c r="C87" s="13"/>
      <c r="D87" s="13"/>
      <c r="E87" s="13"/>
      <c r="F87" s="13"/>
      <c r="G87" s="13"/>
      <c r="H87" s="30"/>
    </row>
    <row r="88" spans="3:8" ht="15.75">
      <c r="C88" s="13"/>
      <c r="D88" s="13"/>
      <c r="E88" s="13"/>
      <c r="F88" s="13"/>
      <c r="G88" s="13"/>
      <c r="H88" s="30"/>
    </row>
    <row r="89" spans="3:8" ht="15.75">
      <c r="C89" s="13"/>
      <c r="D89" s="13"/>
      <c r="E89" s="13"/>
      <c r="F89" s="13"/>
      <c r="G89" s="13"/>
      <c r="H89" s="30"/>
    </row>
    <row r="90" spans="3:8" ht="15.75">
      <c r="C90" s="13"/>
      <c r="D90" s="13"/>
      <c r="E90" s="13"/>
      <c r="F90" s="13"/>
      <c r="G90" s="13"/>
      <c r="H90" s="30"/>
    </row>
    <row r="91" spans="3:8" ht="15.75">
      <c r="C91" s="13"/>
      <c r="D91" s="13"/>
      <c r="E91" s="13"/>
      <c r="F91" s="13"/>
      <c r="G91" s="13"/>
      <c r="H91" s="30"/>
    </row>
    <row r="92" spans="3:8" ht="15.75">
      <c r="C92" s="13"/>
      <c r="D92" s="13"/>
      <c r="E92" s="13"/>
      <c r="F92" s="13"/>
      <c r="G92" s="13"/>
      <c r="H92" s="30"/>
    </row>
    <row r="93" spans="3:8" ht="15.75">
      <c r="C93" s="13"/>
      <c r="D93" s="13"/>
      <c r="E93" s="13"/>
      <c r="F93" s="13"/>
      <c r="G93" s="13"/>
      <c r="H93" s="30"/>
    </row>
    <row r="94" spans="3:8" ht="15.75">
      <c r="C94" s="13"/>
      <c r="D94" s="13"/>
      <c r="E94" s="13"/>
      <c r="F94" s="13"/>
      <c r="G94" s="13"/>
      <c r="H94" s="30"/>
    </row>
    <row r="95" spans="3:8" ht="15.75">
      <c r="C95" s="13"/>
      <c r="D95" s="13"/>
      <c r="E95" s="13"/>
      <c r="F95" s="13"/>
      <c r="G95" s="13"/>
      <c r="H95" s="30"/>
    </row>
    <row r="96" spans="3:8" ht="15.75">
      <c r="C96" s="13"/>
      <c r="D96" s="13"/>
      <c r="E96" s="13"/>
      <c r="F96" s="13"/>
      <c r="G96" s="13"/>
      <c r="H96" s="30"/>
    </row>
    <row r="97" spans="3:8" ht="15.75">
      <c r="C97" s="13"/>
      <c r="D97" s="13"/>
      <c r="E97" s="13"/>
      <c r="F97" s="13"/>
      <c r="G97" s="13"/>
      <c r="H97" s="30"/>
    </row>
    <row r="98" spans="3:8" ht="15.75">
      <c r="C98" s="13"/>
      <c r="D98" s="13"/>
      <c r="E98" s="13"/>
      <c r="F98" s="13"/>
      <c r="G98" s="13"/>
      <c r="H98" s="30"/>
    </row>
    <row r="99" spans="3:8" ht="15.75">
      <c r="C99" s="13"/>
      <c r="D99" s="13"/>
      <c r="E99" s="13"/>
      <c r="F99" s="13"/>
      <c r="G99" s="13"/>
      <c r="H99" s="30"/>
    </row>
    <row r="100" spans="3:8" ht="15.75">
      <c r="C100" s="13"/>
      <c r="D100" s="13"/>
      <c r="E100" s="13"/>
      <c r="F100" s="13"/>
      <c r="G100" s="13"/>
      <c r="H100" s="30"/>
    </row>
    <row r="101" spans="3:8" ht="15.75">
      <c r="C101" s="13"/>
      <c r="D101" s="13"/>
      <c r="E101" s="13"/>
      <c r="F101" s="13"/>
      <c r="G101" s="13"/>
      <c r="H101" s="30"/>
    </row>
    <row r="102" spans="3:8" ht="15.75">
      <c r="C102" s="13"/>
      <c r="D102" s="13"/>
      <c r="E102" s="13"/>
      <c r="F102" s="13"/>
      <c r="G102" s="13"/>
      <c r="H102" s="30"/>
    </row>
    <row r="103" spans="3:8" ht="15.75">
      <c r="C103" s="13"/>
      <c r="D103" s="13"/>
      <c r="E103" s="13"/>
      <c r="F103" s="13"/>
      <c r="G103" s="13"/>
      <c r="H103" s="30"/>
    </row>
    <row r="104" spans="3:8" ht="15.75">
      <c r="C104" s="13"/>
      <c r="D104" s="13"/>
      <c r="E104" s="13"/>
      <c r="F104" s="13"/>
      <c r="G104" s="13"/>
      <c r="H104" s="30"/>
    </row>
    <row r="105" spans="3:8" ht="15.75">
      <c r="C105" s="13"/>
      <c r="D105" s="13"/>
      <c r="E105" s="13"/>
      <c r="F105" s="13"/>
      <c r="G105" s="13"/>
      <c r="H105" s="30"/>
    </row>
    <row r="106" spans="3:8" ht="15.75">
      <c r="C106" s="13"/>
      <c r="D106" s="13"/>
      <c r="E106" s="13"/>
      <c r="F106" s="13"/>
      <c r="G106" s="13"/>
      <c r="H106" s="30"/>
    </row>
    <row r="107" spans="3:8" ht="15.75">
      <c r="C107" s="13"/>
      <c r="D107" s="13"/>
      <c r="E107" s="13"/>
      <c r="F107" s="13"/>
      <c r="G107" s="13"/>
      <c r="H107" s="30"/>
    </row>
    <row r="108" spans="3:8" ht="15.75">
      <c r="C108" s="13"/>
      <c r="D108" s="13"/>
      <c r="E108" s="13"/>
      <c r="F108" s="13"/>
      <c r="G108" s="13"/>
      <c r="H108" s="30"/>
    </row>
    <row r="109" spans="3:8" ht="15.75">
      <c r="C109" s="13"/>
      <c r="D109" s="13"/>
      <c r="E109" s="13"/>
      <c r="F109" s="13"/>
      <c r="G109" s="13"/>
      <c r="H109" s="30"/>
    </row>
    <row r="110" spans="3:8" ht="15.75">
      <c r="C110" s="13"/>
      <c r="D110" s="13"/>
      <c r="E110" s="13"/>
      <c r="F110" s="13"/>
      <c r="G110" s="13"/>
      <c r="H110" s="30"/>
    </row>
    <row r="111" spans="3:8" ht="15.75">
      <c r="C111" s="13"/>
      <c r="D111" s="13"/>
      <c r="E111" s="13"/>
      <c r="F111" s="13"/>
      <c r="G111" s="13"/>
      <c r="H111" s="30"/>
    </row>
    <row r="112" spans="3:8" ht="15.75">
      <c r="C112" s="13"/>
      <c r="D112" s="13"/>
      <c r="E112" s="13"/>
      <c r="F112" s="13"/>
      <c r="G112" s="13"/>
      <c r="H112" s="30"/>
    </row>
    <row r="113" spans="3:8" ht="15.75">
      <c r="C113" s="13"/>
      <c r="D113" s="13"/>
      <c r="E113" s="13"/>
      <c r="F113" s="13"/>
      <c r="G113" s="13"/>
      <c r="H113" s="30"/>
    </row>
    <row r="114" spans="3:8" ht="15.75">
      <c r="C114" s="13"/>
      <c r="D114" s="13"/>
      <c r="E114" s="13"/>
      <c r="F114" s="13"/>
      <c r="G114" s="13"/>
      <c r="H114" s="30"/>
    </row>
    <row r="115" spans="3:8" ht="15.75">
      <c r="C115" s="13"/>
      <c r="D115" s="13"/>
      <c r="E115" s="13"/>
      <c r="F115" s="13"/>
      <c r="G115" s="13"/>
      <c r="H115" s="30"/>
    </row>
    <row r="116" spans="3:8" ht="15.75">
      <c r="C116" s="13"/>
      <c r="D116" s="13"/>
      <c r="E116" s="13"/>
      <c r="F116" s="13"/>
      <c r="G116" s="13"/>
      <c r="H116" s="30"/>
    </row>
    <row r="117" spans="3:8" ht="15.75">
      <c r="C117" s="13"/>
      <c r="D117" s="13"/>
      <c r="E117" s="13"/>
      <c r="F117" s="13"/>
      <c r="G117" s="13"/>
      <c r="H117" s="30"/>
    </row>
    <row r="118" spans="3:8" ht="15.75">
      <c r="C118" s="13"/>
      <c r="D118" s="13"/>
      <c r="E118" s="13"/>
      <c r="F118" s="13"/>
      <c r="G118" s="13"/>
      <c r="H118" s="30"/>
    </row>
    <row r="119" spans="3:8" ht="15.75">
      <c r="C119" s="13"/>
      <c r="D119" s="13"/>
      <c r="E119" s="13"/>
      <c r="F119" s="13"/>
      <c r="G119" s="13"/>
      <c r="H119" s="30"/>
    </row>
    <row r="120" spans="3:8" ht="15.75">
      <c r="C120" s="13"/>
      <c r="D120" s="13"/>
      <c r="E120" s="13"/>
      <c r="F120" s="13"/>
      <c r="G120" s="13"/>
      <c r="H120" s="30"/>
    </row>
    <row r="121" spans="3:8" ht="15.75">
      <c r="C121" s="13"/>
      <c r="D121" s="13"/>
      <c r="E121" s="13"/>
      <c r="F121" s="13"/>
      <c r="G121" s="13"/>
      <c r="H121" s="30"/>
    </row>
    <row r="122" spans="3:8" ht="15.75">
      <c r="C122" s="13"/>
      <c r="D122" s="13"/>
      <c r="E122" s="13"/>
      <c r="F122" s="13"/>
      <c r="G122" s="13"/>
      <c r="H122" s="30"/>
    </row>
    <row r="123" spans="3:8" ht="15.75">
      <c r="C123" s="13"/>
      <c r="D123" s="13"/>
      <c r="E123" s="13"/>
      <c r="F123" s="13"/>
      <c r="G123" s="13"/>
      <c r="H123" s="30"/>
    </row>
    <row r="124" spans="3:8" ht="15.75">
      <c r="C124" s="13"/>
      <c r="D124" s="13"/>
      <c r="E124" s="13"/>
      <c r="F124" s="13"/>
      <c r="G124" s="13"/>
      <c r="H124" s="30"/>
    </row>
    <row r="125" spans="3:8" ht="15.75">
      <c r="C125" s="13"/>
      <c r="D125" s="13"/>
      <c r="E125" s="13"/>
      <c r="F125" s="13"/>
      <c r="G125" s="13"/>
      <c r="H125" s="30"/>
    </row>
    <row r="126" spans="3:8" ht="15.75">
      <c r="C126" s="13"/>
      <c r="D126" s="13"/>
      <c r="E126" s="13"/>
      <c r="F126" s="13"/>
      <c r="G126" s="13"/>
      <c r="H126" s="30"/>
    </row>
    <row r="127" spans="3:8" ht="15.75">
      <c r="C127" s="13"/>
      <c r="D127" s="13"/>
      <c r="E127" s="13"/>
      <c r="F127" s="13"/>
      <c r="G127" s="13"/>
      <c r="H127" s="30"/>
    </row>
    <row r="128" spans="3:8" ht="15.75">
      <c r="C128" s="13"/>
      <c r="D128" s="13"/>
      <c r="E128" s="13"/>
      <c r="F128" s="13"/>
      <c r="G128" s="13"/>
      <c r="H128" s="30"/>
    </row>
    <row r="129" spans="3:8" ht="15.75">
      <c r="C129" s="13"/>
      <c r="D129" s="13"/>
      <c r="E129" s="13"/>
      <c r="F129" s="13"/>
      <c r="G129" s="13"/>
      <c r="H129" s="30"/>
    </row>
    <row r="130" spans="3:8" ht="15.75">
      <c r="C130" s="13"/>
      <c r="D130" s="13"/>
      <c r="E130" s="13"/>
      <c r="F130" s="13"/>
      <c r="G130" s="13"/>
      <c r="H130" s="30"/>
    </row>
    <row r="131" spans="3:8" ht="15.75">
      <c r="C131" s="13"/>
      <c r="D131" s="13"/>
      <c r="E131" s="13"/>
      <c r="F131" s="13"/>
      <c r="G131" s="13"/>
      <c r="H131" s="30"/>
    </row>
    <row r="132" spans="3:8" ht="15.75">
      <c r="C132" s="13"/>
      <c r="D132" s="13"/>
      <c r="E132" s="13"/>
      <c r="F132" s="13"/>
      <c r="G132" s="13"/>
      <c r="H132" s="30"/>
    </row>
    <row r="133" spans="3:8" ht="15.75">
      <c r="C133" s="13"/>
      <c r="D133" s="13"/>
      <c r="E133" s="13"/>
      <c r="F133" s="13"/>
      <c r="G133" s="13"/>
      <c r="H133" s="30"/>
    </row>
    <row r="134" spans="3:8" ht="15.75">
      <c r="C134" s="13"/>
      <c r="D134" s="13"/>
      <c r="E134" s="13"/>
      <c r="F134" s="13"/>
      <c r="G134" s="13"/>
      <c r="H134" s="30"/>
    </row>
    <row r="135" spans="3:8" ht="15.75">
      <c r="C135" s="13"/>
      <c r="D135" s="13"/>
      <c r="E135" s="13"/>
      <c r="F135" s="13"/>
      <c r="G135" s="13"/>
      <c r="H135" s="30"/>
    </row>
    <row r="136" spans="3:8" ht="15.75">
      <c r="C136" s="13"/>
      <c r="D136" s="13"/>
      <c r="E136" s="13"/>
      <c r="F136" s="13"/>
      <c r="G136" s="13"/>
      <c r="H136" s="30"/>
    </row>
    <row r="137" spans="3:8" ht="15.75">
      <c r="C137" s="13"/>
      <c r="D137" s="13"/>
      <c r="E137" s="13"/>
      <c r="F137" s="13"/>
      <c r="G137" s="13"/>
      <c r="H137" s="30"/>
    </row>
    <row r="138" spans="3:8" ht="15.75">
      <c r="C138" s="13"/>
      <c r="D138" s="13"/>
      <c r="E138" s="13"/>
      <c r="F138" s="13"/>
      <c r="G138" s="13"/>
      <c r="H138" s="30"/>
    </row>
    <row r="139" spans="3:8" ht="15.75">
      <c r="C139" s="13"/>
      <c r="D139" s="13"/>
      <c r="E139" s="13"/>
      <c r="F139" s="13"/>
      <c r="G139" s="13"/>
      <c r="H139" s="30"/>
    </row>
    <row r="140" spans="3:8" ht="15.75">
      <c r="C140" s="13"/>
      <c r="D140" s="13"/>
      <c r="E140" s="13"/>
      <c r="F140" s="13"/>
      <c r="G140" s="13"/>
      <c r="H140" s="30"/>
    </row>
    <row r="141" spans="3:8" ht="15.75">
      <c r="C141" s="13"/>
      <c r="D141" s="13"/>
      <c r="E141" s="13"/>
      <c r="F141" s="13"/>
      <c r="G141" s="13"/>
      <c r="H141" s="30"/>
    </row>
    <row r="142" spans="3:8" ht="15.75">
      <c r="C142" s="13"/>
      <c r="D142" s="13"/>
      <c r="E142" s="13"/>
      <c r="F142" s="13"/>
      <c r="G142" s="13"/>
      <c r="H142" s="30"/>
    </row>
    <row r="143" spans="3:8" ht="15.75">
      <c r="C143" s="13"/>
      <c r="D143" s="13"/>
      <c r="E143" s="13"/>
      <c r="F143" s="13"/>
      <c r="G143" s="13"/>
      <c r="H143" s="30"/>
    </row>
    <row r="144" spans="3:8" ht="15.75">
      <c r="C144" s="13"/>
      <c r="D144" s="13"/>
      <c r="E144" s="13"/>
      <c r="F144" s="13"/>
      <c r="G144" s="13"/>
      <c r="H144" s="30"/>
    </row>
    <row r="145" spans="3:8" ht="15.75">
      <c r="C145" s="13"/>
      <c r="D145" s="13"/>
      <c r="E145" s="13"/>
      <c r="F145" s="13"/>
      <c r="G145" s="13"/>
      <c r="H145" s="30"/>
    </row>
    <row r="146" spans="3:8" ht="15.75">
      <c r="C146" s="13"/>
      <c r="D146" s="13"/>
      <c r="E146" s="13"/>
      <c r="F146" s="13"/>
      <c r="G146" s="13"/>
      <c r="H146" s="30"/>
    </row>
    <row r="147" spans="3:8" ht="15.75">
      <c r="C147" s="13"/>
      <c r="D147" s="13"/>
      <c r="E147" s="13"/>
      <c r="F147" s="13"/>
      <c r="G147" s="13"/>
      <c r="H147" s="30"/>
    </row>
    <row r="148" spans="3:8" ht="15.75">
      <c r="C148" s="13"/>
      <c r="D148" s="13"/>
      <c r="E148" s="13"/>
      <c r="F148" s="13"/>
      <c r="G148" s="13"/>
      <c r="H148" s="30"/>
    </row>
    <row r="149" spans="3:8" ht="15.75">
      <c r="C149" s="13"/>
      <c r="D149" s="13"/>
      <c r="E149" s="13"/>
      <c r="F149" s="13"/>
      <c r="G149" s="13"/>
      <c r="H149" s="30"/>
    </row>
    <row r="150" spans="3:8" ht="15.75">
      <c r="C150" s="13"/>
      <c r="D150" s="13"/>
      <c r="E150" s="13"/>
      <c r="F150" s="13"/>
      <c r="G150" s="13"/>
      <c r="H150" s="30"/>
    </row>
    <row r="151" spans="3:8" ht="15.75">
      <c r="C151" s="13"/>
      <c r="D151" s="13"/>
      <c r="E151" s="13"/>
      <c r="F151" s="13"/>
      <c r="G151" s="13"/>
      <c r="H151" s="30"/>
    </row>
    <row r="152" spans="3:8" ht="15.75">
      <c r="C152" s="13"/>
      <c r="D152" s="13"/>
      <c r="E152" s="13"/>
      <c r="F152" s="13"/>
      <c r="G152" s="13"/>
      <c r="H152" s="30"/>
    </row>
    <row r="153" spans="3:8" ht="15.75">
      <c r="C153" s="13"/>
      <c r="D153" s="13"/>
      <c r="E153" s="13"/>
      <c r="F153" s="13"/>
      <c r="G153" s="13"/>
      <c r="H153" s="30"/>
    </row>
    <row r="154" spans="3:8" ht="15.75">
      <c r="C154" s="13"/>
      <c r="D154" s="13"/>
      <c r="E154" s="13"/>
      <c r="F154" s="13"/>
      <c r="G154" s="13"/>
      <c r="H154" s="30"/>
    </row>
    <row r="155" spans="3:8" ht="15.75">
      <c r="C155" s="13"/>
      <c r="D155" s="13"/>
      <c r="E155" s="13"/>
      <c r="F155" s="13"/>
      <c r="G155" s="13"/>
      <c r="H155" s="30"/>
    </row>
    <row r="156" spans="3:8" ht="15.75">
      <c r="C156" s="13"/>
      <c r="D156" s="13"/>
      <c r="E156" s="13"/>
      <c r="F156" s="13"/>
      <c r="G156" s="13"/>
      <c r="H156" s="30"/>
    </row>
    <row r="157" spans="3:8" ht="15.75">
      <c r="C157" s="13"/>
      <c r="D157" s="13"/>
      <c r="E157" s="13"/>
      <c r="F157" s="13"/>
      <c r="G157" s="13"/>
      <c r="H157" s="30"/>
    </row>
    <row r="158" spans="3:8" ht="15.75">
      <c r="C158" s="13"/>
      <c r="D158" s="13"/>
      <c r="E158" s="13"/>
      <c r="F158" s="13"/>
      <c r="G158" s="13"/>
      <c r="H158" s="30"/>
    </row>
    <row r="159" spans="3:8" ht="15.75">
      <c r="C159" s="13"/>
      <c r="D159" s="13"/>
      <c r="E159" s="13"/>
      <c r="F159" s="13"/>
      <c r="G159" s="13"/>
      <c r="H159" s="30"/>
    </row>
    <row r="160" spans="3:8" ht="15.75">
      <c r="C160" s="13"/>
      <c r="D160" s="13"/>
      <c r="E160" s="13"/>
      <c r="F160" s="13"/>
      <c r="G160" s="13"/>
      <c r="H160" s="30"/>
    </row>
    <row r="161" spans="3:8" ht="15.75">
      <c r="C161" s="13"/>
      <c r="D161" s="13"/>
      <c r="E161" s="13"/>
      <c r="F161" s="13"/>
      <c r="G161" s="13"/>
      <c r="H161" s="30"/>
    </row>
    <row r="162" spans="3:8" ht="15.75">
      <c r="C162" s="13"/>
      <c r="D162" s="13"/>
      <c r="E162" s="13"/>
      <c r="F162" s="13"/>
      <c r="G162" s="13"/>
      <c r="H162" s="30"/>
    </row>
    <row r="163" spans="3:8" ht="15.75">
      <c r="C163" s="13"/>
      <c r="D163" s="13"/>
      <c r="E163" s="13"/>
      <c r="F163" s="13"/>
      <c r="G163" s="13"/>
      <c r="H163" s="30"/>
    </row>
    <row r="164" spans="3:8" ht="15.75">
      <c r="C164" s="13"/>
      <c r="D164" s="13"/>
      <c r="E164" s="13"/>
      <c r="F164" s="13"/>
      <c r="G164" s="13"/>
      <c r="H164" s="30"/>
    </row>
    <row r="165" spans="3:8" ht="15.75">
      <c r="C165" s="13"/>
      <c r="D165" s="13"/>
      <c r="E165" s="13"/>
      <c r="F165" s="13"/>
      <c r="G165" s="13"/>
      <c r="H165" s="30"/>
    </row>
    <row r="166" spans="3:8" ht="15.75">
      <c r="C166" s="13"/>
      <c r="D166" s="13"/>
      <c r="E166" s="13"/>
      <c r="F166" s="13"/>
      <c r="G166" s="13"/>
      <c r="H166" s="30"/>
    </row>
    <row r="167" spans="3:8" ht="15.75">
      <c r="C167" s="13"/>
      <c r="D167" s="13"/>
      <c r="E167" s="13"/>
      <c r="F167" s="13"/>
      <c r="G167" s="13"/>
      <c r="H167" s="30"/>
    </row>
    <row r="168" spans="3:8" ht="15.75">
      <c r="C168" s="13"/>
      <c r="D168" s="13"/>
      <c r="E168" s="13"/>
      <c r="F168" s="13"/>
      <c r="G168" s="13"/>
      <c r="H168" s="30"/>
    </row>
    <row r="169" spans="3:8" ht="15.75">
      <c r="C169" s="13"/>
      <c r="D169" s="13"/>
      <c r="E169" s="13"/>
      <c r="F169" s="13"/>
      <c r="G169" s="13"/>
      <c r="H169" s="30"/>
    </row>
    <row r="170" spans="3:8" ht="15.75">
      <c r="C170" s="13"/>
      <c r="D170" s="13"/>
      <c r="E170" s="13"/>
      <c r="F170" s="13"/>
      <c r="G170" s="13"/>
      <c r="H170" s="30"/>
    </row>
    <row r="171" spans="3:8" ht="15.75">
      <c r="C171" s="13"/>
      <c r="D171" s="13"/>
      <c r="E171" s="13"/>
      <c r="F171" s="13"/>
      <c r="G171" s="13"/>
      <c r="H171" s="30"/>
    </row>
    <row r="172" spans="3:8" ht="15.75">
      <c r="C172" s="13"/>
      <c r="D172" s="13"/>
      <c r="E172" s="13"/>
      <c r="F172" s="13"/>
      <c r="G172" s="13"/>
      <c r="H172" s="30"/>
    </row>
    <row r="173" spans="3:8" ht="15.75">
      <c r="C173" s="13"/>
      <c r="D173" s="13"/>
      <c r="E173" s="13"/>
      <c r="F173" s="13"/>
      <c r="G173" s="13"/>
      <c r="H173" s="30"/>
    </row>
    <row r="174" spans="3:8" ht="15.75">
      <c r="C174" s="13"/>
      <c r="D174" s="13"/>
      <c r="E174" s="13"/>
      <c r="F174" s="13"/>
      <c r="G174" s="13"/>
      <c r="H174" s="30"/>
    </row>
    <row r="175" spans="3:8" ht="15.75">
      <c r="C175" s="13"/>
      <c r="D175" s="13"/>
      <c r="E175" s="13"/>
      <c r="F175" s="13"/>
      <c r="G175" s="13"/>
      <c r="H175" s="30"/>
    </row>
    <row r="176" spans="3:8" ht="15.75">
      <c r="C176" s="13"/>
      <c r="D176" s="13"/>
      <c r="E176" s="13"/>
      <c r="F176" s="13"/>
      <c r="G176" s="13"/>
      <c r="H176" s="30"/>
    </row>
    <row r="177" spans="3:8" ht="15.75">
      <c r="C177" s="13"/>
      <c r="D177" s="13"/>
      <c r="E177" s="13"/>
      <c r="F177" s="13"/>
      <c r="G177" s="13"/>
      <c r="H177" s="30"/>
    </row>
    <row r="178" spans="3:8" ht="15.75">
      <c r="C178" s="13"/>
      <c r="D178" s="13"/>
      <c r="E178" s="13"/>
      <c r="F178" s="13"/>
      <c r="G178" s="13"/>
      <c r="H178" s="30"/>
    </row>
    <row r="179" spans="3:8" ht="15.75">
      <c r="C179" s="13"/>
      <c r="D179" s="13"/>
      <c r="E179" s="13"/>
      <c r="F179" s="13"/>
      <c r="G179" s="13"/>
      <c r="H179" s="30"/>
    </row>
    <row r="180" spans="3:8" ht="15.75">
      <c r="C180" s="13"/>
      <c r="D180" s="13"/>
      <c r="E180" s="13"/>
      <c r="F180" s="13"/>
      <c r="G180" s="13"/>
      <c r="H180" s="30"/>
    </row>
    <row r="181" spans="3:8" ht="15.75">
      <c r="C181" s="13"/>
      <c r="D181" s="13"/>
      <c r="E181" s="13"/>
      <c r="F181" s="13"/>
      <c r="G181" s="13"/>
      <c r="H181" s="30"/>
    </row>
    <row r="182" spans="3:8" ht="15.75">
      <c r="C182" s="13"/>
      <c r="D182" s="13"/>
      <c r="E182" s="13"/>
      <c r="F182" s="13"/>
      <c r="G182" s="13"/>
      <c r="H182" s="30"/>
    </row>
    <row r="183" spans="3:8" ht="15.75">
      <c r="C183" s="13"/>
      <c r="D183" s="13"/>
      <c r="E183" s="13"/>
      <c r="F183" s="13"/>
      <c r="G183" s="13"/>
      <c r="H183" s="30"/>
    </row>
    <row r="184" spans="3:8" ht="15.75">
      <c r="C184" s="13"/>
      <c r="D184" s="13"/>
      <c r="E184" s="13"/>
      <c r="F184" s="13"/>
      <c r="G184" s="13"/>
      <c r="H184" s="30"/>
    </row>
    <row r="185" spans="3:8" ht="15.75">
      <c r="C185" s="13"/>
      <c r="D185" s="13"/>
      <c r="E185" s="13"/>
      <c r="F185" s="13"/>
      <c r="G185" s="13"/>
      <c r="H185" s="30"/>
    </row>
    <row r="186" spans="3:8" ht="15.75">
      <c r="C186" s="13"/>
      <c r="D186" s="13"/>
      <c r="E186" s="13"/>
      <c r="F186" s="13"/>
      <c r="G186" s="13"/>
      <c r="H186" s="30"/>
    </row>
    <row r="187" spans="3:8" ht="15.75">
      <c r="C187" s="13"/>
      <c r="D187" s="13"/>
      <c r="E187" s="13"/>
      <c r="F187" s="13"/>
      <c r="G187" s="13"/>
      <c r="H187" s="30"/>
    </row>
    <row r="188" spans="3:8" ht="15.75">
      <c r="C188" s="13"/>
      <c r="D188" s="13"/>
      <c r="E188" s="13"/>
      <c r="F188" s="13"/>
      <c r="G188" s="13"/>
      <c r="H188" s="30"/>
    </row>
    <row r="189" spans="3:8" ht="15.75">
      <c r="C189" s="13"/>
      <c r="D189" s="13"/>
      <c r="E189" s="13"/>
      <c r="F189" s="13"/>
      <c r="G189" s="13"/>
      <c r="H189" s="30"/>
    </row>
    <row r="190" spans="3:8" ht="15.75">
      <c r="C190" s="13"/>
      <c r="D190" s="13"/>
      <c r="E190" s="13"/>
      <c r="F190" s="13"/>
      <c r="G190" s="13"/>
      <c r="H190" s="30"/>
    </row>
    <row r="191" spans="3:8" ht="15.75">
      <c r="C191" s="13"/>
      <c r="D191" s="13"/>
      <c r="E191" s="13"/>
      <c r="F191" s="13"/>
      <c r="G191" s="13"/>
      <c r="H191" s="30"/>
    </row>
    <row r="192" spans="3:8" ht="15.75">
      <c r="C192" s="13"/>
      <c r="D192" s="13"/>
      <c r="E192" s="13"/>
      <c r="F192" s="13"/>
      <c r="G192" s="13"/>
      <c r="H192" s="30"/>
    </row>
    <row r="193" spans="3:8" ht="15.75">
      <c r="C193" s="13"/>
      <c r="D193" s="13"/>
      <c r="E193" s="13"/>
      <c r="F193" s="13"/>
      <c r="G193" s="13"/>
      <c r="H193" s="30"/>
    </row>
    <row r="194" spans="3:8" ht="15.75">
      <c r="C194" s="13"/>
      <c r="D194" s="13"/>
      <c r="E194" s="13"/>
      <c r="F194" s="13"/>
      <c r="G194" s="13"/>
      <c r="H194" s="30"/>
    </row>
    <row r="195" spans="3:8" ht="15.75">
      <c r="C195" s="13"/>
      <c r="D195" s="13"/>
      <c r="E195" s="13"/>
      <c r="F195" s="13"/>
      <c r="G195" s="13"/>
      <c r="H195" s="30"/>
    </row>
    <row r="196" spans="3:8" ht="15.75">
      <c r="C196" s="13"/>
      <c r="D196" s="13"/>
      <c r="E196" s="13"/>
      <c r="F196" s="13"/>
      <c r="G196" s="13"/>
      <c r="H196" s="30"/>
    </row>
    <row r="197" spans="3:8" ht="15.75">
      <c r="C197" s="13"/>
      <c r="D197" s="13"/>
      <c r="E197" s="13"/>
      <c r="F197" s="13"/>
      <c r="G197" s="13"/>
      <c r="H197" s="30"/>
    </row>
    <row r="198" spans="3:8" ht="15.75">
      <c r="C198" s="13"/>
      <c r="D198" s="13"/>
      <c r="E198" s="13"/>
      <c r="F198" s="13"/>
      <c r="G198" s="13"/>
      <c r="H198" s="30"/>
    </row>
    <row r="199" spans="3:8" ht="15.75">
      <c r="C199" s="13"/>
      <c r="D199" s="13"/>
      <c r="E199" s="13"/>
      <c r="F199" s="13"/>
      <c r="G199" s="13"/>
      <c r="H199" s="30"/>
    </row>
    <row r="200" spans="3:8" ht="15.75">
      <c r="C200" s="13"/>
      <c r="D200" s="13"/>
      <c r="E200" s="13"/>
      <c r="F200" s="13"/>
      <c r="G200" s="13"/>
      <c r="H200" s="30"/>
    </row>
    <row r="201" spans="3:8" ht="15.75">
      <c r="C201" s="13"/>
      <c r="D201" s="13"/>
      <c r="E201" s="13"/>
      <c r="F201" s="13"/>
      <c r="G201" s="13"/>
      <c r="H201" s="30"/>
    </row>
    <row r="202" spans="3:8" ht="15.75">
      <c r="C202" s="13"/>
      <c r="D202" s="13"/>
      <c r="E202" s="13"/>
      <c r="F202" s="13"/>
      <c r="G202" s="13"/>
      <c r="H202" s="30"/>
    </row>
    <row r="203" spans="3:8" ht="15.75">
      <c r="C203" s="13"/>
      <c r="D203" s="13"/>
      <c r="E203" s="13"/>
      <c r="F203" s="13"/>
      <c r="G203" s="13"/>
      <c r="H203" s="30"/>
    </row>
    <row r="204" spans="3:8" ht="15.75">
      <c r="C204" s="13"/>
      <c r="D204" s="13"/>
      <c r="E204" s="13"/>
      <c r="F204" s="13"/>
      <c r="G204" s="13"/>
      <c r="H204" s="30"/>
    </row>
    <row r="205" spans="3:8" ht="15.75">
      <c r="C205" s="13"/>
      <c r="D205" s="13"/>
      <c r="E205" s="13"/>
      <c r="F205" s="13"/>
      <c r="G205" s="13"/>
      <c r="H205" s="30"/>
    </row>
    <row r="206" spans="3:8" ht="15.75">
      <c r="C206" s="13"/>
      <c r="D206" s="13"/>
      <c r="E206" s="13"/>
      <c r="F206" s="13"/>
      <c r="G206" s="13"/>
      <c r="H206" s="30"/>
    </row>
    <row r="207" spans="3:8" ht="15.75">
      <c r="C207" s="13"/>
      <c r="D207" s="13"/>
      <c r="E207" s="13"/>
      <c r="F207" s="13"/>
      <c r="G207" s="13"/>
      <c r="H207" s="30"/>
    </row>
    <row r="208" spans="3:8" ht="15.75">
      <c r="C208" s="13"/>
      <c r="D208" s="13"/>
      <c r="E208" s="13"/>
      <c r="F208" s="13"/>
      <c r="G208" s="13"/>
      <c r="H208" s="30"/>
    </row>
    <row r="209" spans="3:8" ht="15.75">
      <c r="C209" s="13"/>
      <c r="D209" s="13"/>
      <c r="E209" s="13"/>
      <c r="F209" s="13"/>
      <c r="G209" s="13"/>
      <c r="H209" s="30"/>
    </row>
    <row r="210" spans="3:8" ht="15.75">
      <c r="C210" s="13"/>
      <c r="D210" s="13"/>
      <c r="E210" s="13"/>
      <c r="F210" s="13"/>
      <c r="G210" s="13"/>
      <c r="H210" s="30"/>
    </row>
    <row r="211" spans="3:8" ht="15.75">
      <c r="C211" s="13"/>
      <c r="D211" s="13"/>
      <c r="E211" s="13"/>
      <c r="F211" s="13"/>
      <c r="G211" s="13"/>
      <c r="H211" s="30"/>
    </row>
    <row r="212" spans="3:8" ht="15.75">
      <c r="C212" s="13"/>
      <c r="D212" s="13"/>
      <c r="E212" s="13"/>
      <c r="F212" s="13"/>
      <c r="G212" s="13"/>
      <c r="H212" s="30"/>
    </row>
    <row r="213" spans="3:8" ht="15.75">
      <c r="C213" s="13"/>
      <c r="D213" s="13"/>
      <c r="E213" s="13"/>
      <c r="F213" s="13"/>
      <c r="G213" s="13"/>
      <c r="H213" s="30"/>
    </row>
    <row r="214" spans="3:8" ht="15.75">
      <c r="C214" s="13"/>
      <c r="D214" s="13"/>
      <c r="E214" s="13"/>
      <c r="F214" s="13"/>
      <c r="G214" s="13"/>
      <c r="H214" s="30"/>
    </row>
    <row r="215" spans="3:8" ht="15.75">
      <c r="C215" s="13"/>
      <c r="D215" s="13"/>
      <c r="E215" s="13"/>
      <c r="F215" s="13"/>
      <c r="G215" s="13"/>
      <c r="H215" s="30"/>
    </row>
    <row r="216" spans="3:8" ht="15.75">
      <c r="C216" s="13"/>
      <c r="D216" s="13"/>
      <c r="E216" s="13"/>
      <c r="F216" s="13"/>
      <c r="G216" s="13"/>
      <c r="H216" s="30"/>
    </row>
    <row r="217" spans="3:8" ht="15.75">
      <c r="C217" s="13"/>
      <c r="D217" s="13"/>
      <c r="E217" s="13"/>
      <c r="F217" s="13"/>
      <c r="G217" s="13"/>
      <c r="H217" s="30"/>
    </row>
    <row r="218" spans="3:8" ht="15.75">
      <c r="C218" s="13"/>
      <c r="D218" s="13"/>
      <c r="E218" s="13"/>
      <c r="F218" s="13"/>
      <c r="G218" s="13"/>
      <c r="H218" s="30"/>
    </row>
    <row r="219" spans="3:8" ht="15.75">
      <c r="C219" s="13"/>
      <c r="D219" s="13"/>
      <c r="E219" s="13"/>
      <c r="F219" s="13"/>
      <c r="G219" s="13"/>
      <c r="H219" s="30"/>
    </row>
    <row r="220" spans="3:8" ht="15.75">
      <c r="C220" s="13"/>
      <c r="D220" s="13"/>
      <c r="E220" s="13"/>
      <c r="F220" s="13"/>
      <c r="G220" s="13"/>
      <c r="H220" s="30"/>
    </row>
    <row r="221" spans="3:8" ht="15.75">
      <c r="C221" s="13"/>
      <c r="D221" s="13"/>
      <c r="E221" s="13"/>
      <c r="F221" s="13"/>
      <c r="G221" s="13"/>
      <c r="H221" s="30"/>
    </row>
    <row r="222" spans="3:8" ht="15.75">
      <c r="C222" s="13"/>
      <c r="D222" s="13"/>
      <c r="E222" s="13"/>
      <c r="F222" s="13"/>
      <c r="G222" s="13"/>
      <c r="H222" s="30"/>
    </row>
    <row r="223" spans="3:8" ht="15.75">
      <c r="C223" s="13"/>
      <c r="D223" s="13"/>
      <c r="E223" s="13"/>
      <c r="F223" s="13"/>
      <c r="G223" s="13"/>
      <c r="H223" s="30"/>
    </row>
    <row r="224" spans="3:8" ht="15.75">
      <c r="C224" s="13"/>
      <c r="D224" s="13"/>
      <c r="E224" s="13"/>
      <c r="F224" s="13"/>
      <c r="G224" s="13"/>
      <c r="H224" s="30"/>
    </row>
    <row r="225" spans="3:8" ht="15.75">
      <c r="C225" s="13"/>
      <c r="D225" s="13"/>
      <c r="E225" s="13"/>
      <c r="F225" s="13"/>
      <c r="G225" s="13"/>
      <c r="H225" s="30"/>
    </row>
    <row r="226" spans="3:8" ht="15.75">
      <c r="C226" s="13"/>
      <c r="D226" s="13"/>
      <c r="E226" s="13"/>
      <c r="F226" s="13"/>
      <c r="G226" s="13"/>
      <c r="H226" s="30"/>
    </row>
    <row r="227" spans="3:8" ht="15.75">
      <c r="C227" s="13"/>
      <c r="D227" s="13"/>
      <c r="E227" s="13"/>
      <c r="F227" s="13"/>
      <c r="G227" s="13"/>
      <c r="H227" s="30"/>
    </row>
    <row r="228" spans="3:8" ht="15.75">
      <c r="C228" s="13"/>
      <c r="D228" s="13"/>
      <c r="E228" s="13"/>
      <c r="F228" s="13"/>
      <c r="G228" s="13"/>
      <c r="H228" s="30"/>
    </row>
    <row r="229" spans="3:8" ht="15.75">
      <c r="C229" s="13"/>
      <c r="D229" s="13"/>
      <c r="E229" s="13"/>
      <c r="F229" s="13"/>
      <c r="G229" s="13"/>
      <c r="H229" s="30"/>
    </row>
    <row r="230" spans="3:8" ht="15.75">
      <c r="C230" s="13"/>
      <c r="D230" s="13"/>
      <c r="E230" s="13"/>
      <c r="F230" s="13"/>
      <c r="G230" s="13"/>
      <c r="H230" s="30"/>
    </row>
    <row r="231" spans="3:8" ht="15.75">
      <c r="C231" s="13"/>
      <c r="D231" s="13"/>
      <c r="E231" s="13"/>
      <c r="F231" s="13"/>
      <c r="G231" s="13"/>
      <c r="H231" s="30"/>
    </row>
    <row r="232" spans="3:8" ht="15.75">
      <c r="C232" s="13"/>
      <c r="D232" s="13"/>
      <c r="E232" s="13"/>
      <c r="F232" s="13"/>
      <c r="G232" s="13"/>
      <c r="H232" s="30"/>
    </row>
    <row r="233" spans="3:8" ht="15.75">
      <c r="C233" s="13"/>
      <c r="D233" s="13"/>
      <c r="E233" s="13"/>
      <c r="F233" s="13"/>
      <c r="G233" s="13"/>
      <c r="H233" s="30"/>
    </row>
    <row r="234" spans="3:8" ht="15.75">
      <c r="C234" s="13"/>
      <c r="D234" s="13"/>
      <c r="E234" s="13"/>
      <c r="F234" s="13"/>
      <c r="G234" s="13"/>
      <c r="H234" s="30"/>
    </row>
    <row r="235" spans="3:8" ht="15.75">
      <c r="C235" s="13"/>
      <c r="D235" s="13"/>
      <c r="E235" s="13"/>
      <c r="F235" s="13"/>
      <c r="G235" s="13"/>
      <c r="H235" s="30"/>
    </row>
    <row r="236" spans="3:8" ht="15.75">
      <c r="C236" s="13"/>
      <c r="D236" s="13"/>
      <c r="E236" s="13"/>
      <c r="F236" s="13"/>
      <c r="G236" s="13"/>
      <c r="H236" s="30"/>
    </row>
    <row r="237" spans="3:8" ht="15.75">
      <c r="C237" s="13"/>
      <c r="D237" s="13"/>
      <c r="E237" s="13"/>
      <c r="F237" s="13"/>
      <c r="G237" s="13"/>
      <c r="H237" s="30"/>
    </row>
    <row r="238" spans="3:8" ht="15.75">
      <c r="C238" s="13"/>
      <c r="D238" s="13"/>
      <c r="E238" s="13"/>
      <c r="F238" s="13"/>
      <c r="G238" s="13"/>
      <c r="H238" s="30"/>
    </row>
    <row r="239" spans="3:8" ht="15.75">
      <c r="C239" s="13"/>
      <c r="D239" s="13"/>
      <c r="E239" s="13"/>
      <c r="F239" s="13"/>
      <c r="G239" s="13"/>
      <c r="H239" s="30"/>
    </row>
    <row r="240" spans="3:8" ht="15.75">
      <c r="C240" s="13"/>
      <c r="D240" s="13"/>
      <c r="E240" s="13"/>
      <c r="F240" s="13"/>
      <c r="G240" s="13"/>
      <c r="H240" s="30"/>
    </row>
    <row r="241" spans="3:8" ht="15.75">
      <c r="C241" s="13"/>
      <c r="D241" s="13"/>
      <c r="E241" s="13"/>
      <c r="F241" s="13"/>
      <c r="G241" s="13"/>
      <c r="H241" s="30"/>
    </row>
    <row r="242" spans="3:8" ht="15.75">
      <c r="C242" s="13"/>
      <c r="D242" s="13"/>
      <c r="E242" s="13"/>
      <c r="F242" s="13"/>
      <c r="G242" s="13"/>
      <c r="H242" s="30"/>
    </row>
    <row r="243" spans="3:8" ht="15.75">
      <c r="C243" s="13"/>
      <c r="D243" s="13"/>
      <c r="E243" s="13"/>
      <c r="F243" s="13"/>
      <c r="G243" s="13"/>
      <c r="H243" s="30"/>
    </row>
    <row r="244" spans="3:8" ht="15.75">
      <c r="C244" s="13"/>
      <c r="D244" s="13"/>
      <c r="E244" s="13"/>
      <c r="F244" s="13"/>
      <c r="G244" s="13"/>
      <c r="H244" s="30"/>
    </row>
    <row r="245" spans="3:8" ht="15.75">
      <c r="C245" s="13"/>
      <c r="D245" s="13"/>
      <c r="E245" s="13"/>
      <c r="F245" s="13"/>
      <c r="G245" s="13"/>
      <c r="H245" s="30"/>
    </row>
    <row r="246" spans="3:8" ht="15.75">
      <c r="C246" s="13"/>
      <c r="D246" s="13"/>
      <c r="E246" s="13"/>
      <c r="F246" s="13"/>
      <c r="G246" s="13"/>
      <c r="H246" s="30"/>
    </row>
    <row r="247" spans="3:8" ht="15.75">
      <c r="C247" s="13"/>
      <c r="D247" s="13"/>
      <c r="E247" s="13"/>
      <c r="F247" s="13"/>
      <c r="G247" s="13"/>
      <c r="H247" s="30"/>
    </row>
    <row r="248" spans="3:8" ht="15.75">
      <c r="C248" s="13"/>
      <c r="D248" s="13"/>
      <c r="E248" s="13"/>
      <c r="F248" s="13"/>
      <c r="G248" s="13"/>
      <c r="H248" s="30"/>
    </row>
    <row r="249" spans="3:8" ht="15.75">
      <c r="C249" s="13"/>
      <c r="D249" s="13"/>
      <c r="E249" s="13"/>
      <c r="F249" s="13"/>
      <c r="G249" s="13"/>
      <c r="H249" s="30"/>
    </row>
    <row r="250" spans="3:8" ht="15.75">
      <c r="C250" s="13"/>
      <c r="D250" s="13"/>
      <c r="E250" s="13"/>
      <c r="F250" s="13"/>
      <c r="G250" s="13"/>
      <c r="H250" s="30"/>
    </row>
    <row r="251" spans="3:8" ht="15.75">
      <c r="C251" s="13"/>
      <c r="D251" s="13"/>
      <c r="E251" s="13"/>
      <c r="F251" s="13"/>
      <c r="G251" s="13"/>
      <c r="H251" s="30"/>
    </row>
    <row r="252" spans="3:8" ht="15.75">
      <c r="C252" s="13"/>
      <c r="D252" s="13"/>
      <c r="E252" s="13"/>
      <c r="F252" s="13"/>
      <c r="G252" s="13"/>
      <c r="H252" s="30"/>
    </row>
    <row r="253" spans="3:8" ht="15.75">
      <c r="C253" s="13"/>
      <c r="D253" s="13"/>
      <c r="E253" s="13"/>
      <c r="F253" s="13"/>
      <c r="G253" s="13"/>
      <c r="H253" s="30"/>
    </row>
    <row r="254" spans="3:8" ht="15.75">
      <c r="C254" s="13"/>
      <c r="D254" s="13"/>
      <c r="E254" s="13"/>
      <c r="F254" s="13"/>
      <c r="G254" s="13"/>
      <c r="H254" s="30"/>
    </row>
    <row r="255" spans="3:8" ht="15.75">
      <c r="C255" s="13"/>
      <c r="D255" s="13"/>
      <c r="E255" s="13"/>
      <c r="F255" s="13"/>
      <c r="G255" s="13"/>
      <c r="H255" s="30"/>
    </row>
    <row r="256" spans="3:8" ht="15.75">
      <c r="C256" s="13"/>
      <c r="D256" s="13"/>
      <c r="E256" s="13"/>
      <c r="F256" s="13"/>
      <c r="G256" s="13"/>
      <c r="H256" s="30"/>
    </row>
    <row r="257" spans="3:8" ht="15.75">
      <c r="C257" s="13"/>
      <c r="D257" s="13"/>
      <c r="E257" s="13"/>
      <c r="F257" s="13"/>
      <c r="G257" s="13"/>
      <c r="H257" s="30"/>
    </row>
    <row r="258" spans="3:8" ht="15.75">
      <c r="C258" s="13"/>
      <c r="D258" s="13"/>
      <c r="E258" s="13"/>
      <c r="F258" s="13"/>
      <c r="G258" s="13"/>
      <c r="H258" s="30"/>
    </row>
    <row r="259" spans="3:8" ht="15.75">
      <c r="C259" s="13"/>
      <c r="D259" s="13"/>
      <c r="E259" s="13"/>
      <c r="F259" s="13"/>
      <c r="G259" s="13"/>
      <c r="H259" s="30"/>
    </row>
    <row r="260" spans="3:8" ht="15.75">
      <c r="C260" s="13"/>
      <c r="D260" s="13"/>
      <c r="E260" s="13"/>
      <c r="F260" s="13"/>
      <c r="G260" s="13"/>
      <c r="H260" s="30"/>
    </row>
    <row r="261" spans="3:8" ht="15.75">
      <c r="C261" s="13"/>
      <c r="D261" s="13"/>
      <c r="E261" s="13"/>
      <c r="F261" s="13"/>
      <c r="G261" s="13"/>
      <c r="H261" s="30"/>
    </row>
    <row r="262" spans="3:8" ht="15.75">
      <c r="C262" s="13"/>
      <c r="D262" s="13"/>
      <c r="E262" s="13"/>
      <c r="F262" s="13"/>
      <c r="G262" s="13"/>
      <c r="H262" s="30"/>
    </row>
    <row r="263" spans="3:8" ht="15.75">
      <c r="C263" s="13"/>
      <c r="D263" s="13"/>
      <c r="E263" s="13"/>
      <c r="F263" s="13"/>
      <c r="G263" s="13"/>
      <c r="H263" s="30"/>
    </row>
    <row r="264" spans="3:8" ht="15.75">
      <c r="C264" s="13"/>
      <c r="D264" s="13"/>
      <c r="E264" s="13"/>
      <c r="F264" s="13"/>
      <c r="G264" s="13"/>
      <c r="H264" s="30"/>
    </row>
    <row r="265" spans="3:8" ht="15.75">
      <c r="C265" s="13"/>
      <c r="D265" s="13"/>
      <c r="E265" s="13"/>
      <c r="F265" s="13"/>
      <c r="G265" s="13"/>
      <c r="H265" s="30"/>
    </row>
    <row r="266" spans="3:8" ht="15.75">
      <c r="C266" s="13"/>
      <c r="D266" s="13"/>
      <c r="E266" s="13"/>
      <c r="F266" s="13"/>
      <c r="G266" s="13"/>
      <c r="H266" s="30"/>
    </row>
    <row r="267" spans="3:8" ht="15.75">
      <c r="C267" s="13"/>
      <c r="D267" s="13"/>
      <c r="E267" s="13"/>
      <c r="F267" s="13"/>
      <c r="G267" s="13"/>
      <c r="H267" s="30"/>
    </row>
  </sheetData>
  <sheetProtection/>
  <printOptions/>
  <pageMargins left="0.3937007874015748" right="0.3937007874015748" top="1.3779527559055118" bottom="0.5905511811023623" header="0.5118110236220472" footer="0.5118110236220472"/>
  <pageSetup horizontalDpi="360" verticalDpi="360" orientation="portrait" paperSize="9" r:id="rId1"/>
  <headerFooter alignWithMargins="0">
    <oddHeader>&amp;R25. melléklet a 7/2013.(IV.18.) önkormányzati rendelethez
Az önkormányzat befektetett eszköz állományának alakulása 2012. évben 
ezer Ft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3" sqref="D13:D14"/>
    </sheetView>
  </sheetViews>
  <sheetFormatPr defaultColWidth="9.140625" defaultRowHeight="12.75"/>
  <cols>
    <col min="1" max="1" width="5.140625" style="5" customWidth="1"/>
    <col min="2" max="2" width="43.00390625" style="5" customWidth="1"/>
    <col min="3" max="3" width="22.28125" style="5" customWidth="1"/>
    <col min="4" max="4" width="17.57421875" style="5" customWidth="1"/>
    <col min="5" max="5" width="15.7109375" style="5" customWidth="1"/>
    <col min="6" max="16384" width="9.140625" style="5" customWidth="1"/>
  </cols>
  <sheetData>
    <row r="1" spans="1:3" ht="18.75">
      <c r="A1" s="310" t="s">
        <v>834</v>
      </c>
      <c r="B1" s="310"/>
      <c r="C1" s="310"/>
    </row>
    <row r="2" spans="1:3" ht="18.75">
      <c r="A2" s="333" t="s">
        <v>29</v>
      </c>
      <c r="B2" s="333"/>
      <c r="C2" s="333"/>
    </row>
    <row r="4" spans="4:5" ht="18.75">
      <c r="D4" s="36"/>
      <c r="E4" s="36"/>
    </row>
    <row r="6" spans="2:5" ht="37.5" customHeight="1">
      <c r="B6" s="349"/>
      <c r="C6" s="350"/>
      <c r="D6" s="350"/>
      <c r="E6" s="350"/>
    </row>
    <row r="8" spans="1:3" s="131" customFormat="1" ht="18.75">
      <c r="A8" s="132"/>
      <c r="B8" s="132" t="s">
        <v>614</v>
      </c>
      <c r="C8" s="132" t="s">
        <v>594</v>
      </c>
    </row>
    <row r="9" spans="1:3" s="6" customFormat="1" ht="18.75">
      <c r="A9" s="133" t="s">
        <v>468</v>
      </c>
      <c r="B9" s="133" t="s">
        <v>435</v>
      </c>
      <c r="C9" s="133" t="s">
        <v>464</v>
      </c>
    </row>
    <row r="10" spans="1:5" s="31" customFormat="1" ht="34.5" customHeight="1">
      <c r="A10" s="133" t="s">
        <v>469</v>
      </c>
      <c r="B10" s="137" t="s">
        <v>465</v>
      </c>
      <c r="C10" s="183">
        <v>1998611</v>
      </c>
      <c r="D10" s="33"/>
      <c r="E10" s="33"/>
    </row>
    <row r="11" spans="1:5" s="31" customFormat="1" ht="34.5" customHeight="1">
      <c r="A11" s="133" t="s">
        <v>470</v>
      </c>
      <c r="B11" s="137" t="s">
        <v>436</v>
      </c>
      <c r="C11" s="183">
        <v>521430</v>
      </c>
      <c r="D11" s="33"/>
      <c r="E11" s="33"/>
    </row>
    <row r="12" spans="1:5" s="153" customFormat="1" ht="34.5" customHeight="1">
      <c r="A12" s="133" t="s">
        <v>472</v>
      </c>
      <c r="B12" s="139" t="s">
        <v>100</v>
      </c>
      <c r="C12" s="140">
        <f>SUM(C10:C11)</f>
        <v>2520041</v>
      </c>
      <c r="D12" s="141"/>
      <c r="E12" s="141"/>
    </row>
    <row r="13" spans="1:5" s="31" customFormat="1" ht="34.5" customHeight="1">
      <c r="A13" s="133" t="s">
        <v>473</v>
      </c>
      <c r="B13" s="51" t="s">
        <v>437</v>
      </c>
      <c r="C13" s="183">
        <v>184936</v>
      </c>
      <c r="D13" s="33"/>
      <c r="E13" s="33"/>
    </row>
    <row r="14" spans="1:5" s="157" customFormat="1" ht="34.5" customHeight="1">
      <c r="A14" s="133" t="s">
        <v>474</v>
      </c>
      <c r="B14" s="154" t="s">
        <v>242</v>
      </c>
      <c r="C14" s="155">
        <f>SUM(C12:C13)</f>
        <v>2704977</v>
      </c>
      <c r="D14" s="156"/>
      <c r="E14" s="156"/>
    </row>
    <row r="15" spans="3:5" ht="18.75">
      <c r="C15" s="33"/>
      <c r="D15" s="33"/>
      <c r="E15" s="33"/>
    </row>
    <row r="16" spans="3:5" ht="18.75">
      <c r="C16" s="33"/>
      <c r="D16" s="33"/>
      <c r="E16" s="33"/>
    </row>
    <row r="17" spans="3:5" ht="18.75">
      <c r="C17" s="33"/>
      <c r="D17" s="33"/>
      <c r="E17" s="33"/>
    </row>
    <row r="18" spans="3:5" ht="18.75">
      <c r="C18" s="33"/>
      <c r="D18" s="33"/>
      <c r="E18" s="33"/>
    </row>
  </sheetData>
  <sheetProtection/>
  <mergeCells count="3">
    <mergeCell ref="B6:E6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140625" style="42" customWidth="1"/>
    <col min="2" max="2" width="25.57421875" style="80" customWidth="1"/>
    <col min="3" max="8" width="15.7109375" style="42" customWidth="1"/>
    <col min="9" max="16384" width="9.140625" style="42" customWidth="1"/>
  </cols>
  <sheetData>
    <row r="1" spans="1:8" s="41" customFormat="1" ht="14.25">
      <c r="A1" s="46"/>
      <c r="B1" s="69" t="s">
        <v>593</v>
      </c>
      <c r="C1" s="46" t="s">
        <v>24</v>
      </c>
      <c r="D1" s="46" t="s">
        <v>595</v>
      </c>
      <c r="E1" s="46" t="s">
        <v>596</v>
      </c>
      <c r="F1" s="46" t="s">
        <v>597</v>
      </c>
      <c r="G1" s="46" t="s">
        <v>615</v>
      </c>
      <c r="H1" s="46" t="s">
        <v>19</v>
      </c>
    </row>
    <row r="2" spans="1:8" s="41" customFormat="1" ht="14.25">
      <c r="A2" s="351" t="s">
        <v>468</v>
      </c>
      <c r="B2" s="354" t="s">
        <v>217</v>
      </c>
      <c r="C2" s="353" t="s">
        <v>385</v>
      </c>
      <c r="D2" s="353"/>
      <c r="E2" s="353" t="s">
        <v>388</v>
      </c>
      <c r="F2" s="353"/>
      <c r="G2" s="353" t="s">
        <v>389</v>
      </c>
      <c r="H2" s="353"/>
    </row>
    <row r="3" spans="1:8" s="70" customFormat="1" ht="42.75" customHeight="1">
      <c r="A3" s="352"/>
      <c r="B3" s="354"/>
      <c r="C3" s="69" t="s">
        <v>386</v>
      </c>
      <c r="D3" s="69" t="s">
        <v>387</v>
      </c>
      <c r="E3" s="69" t="s">
        <v>387</v>
      </c>
      <c r="F3" s="69" t="s">
        <v>396</v>
      </c>
      <c r="G3" s="69" t="s">
        <v>386</v>
      </c>
      <c r="H3" s="69" t="s">
        <v>395</v>
      </c>
    </row>
    <row r="4" spans="1:8" ht="25.5" customHeight="1">
      <c r="A4" s="351" t="s">
        <v>469</v>
      </c>
      <c r="B4" s="48" t="s">
        <v>577</v>
      </c>
      <c r="C4" s="78"/>
      <c r="D4" s="78"/>
      <c r="E4" s="78"/>
      <c r="F4" s="78"/>
      <c r="G4" s="78"/>
      <c r="H4" s="78">
        <f>D4+E4-F4</f>
        <v>0</v>
      </c>
    </row>
    <row r="5" spans="1:8" ht="25.5" customHeight="1">
      <c r="A5" s="352"/>
      <c r="B5" s="48" t="s">
        <v>578</v>
      </c>
      <c r="C5" s="78"/>
      <c r="D5" s="78"/>
      <c r="E5" s="78"/>
      <c r="F5" s="78"/>
      <c r="G5" s="78"/>
      <c r="H5" s="78">
        <f aca="true" t="shared" si="0" ref="H5:H19">D5+E5-F5</f>
        <v>0</v>
      </c>
    </row>
    <row r="6" spans="1:8" ht="25.5" customHeight="1">
      <c r="A6" s="351" t="s">
        <v>470</v>
      </c>
      <c r="B6" s="48" t="s">
        <v>579</v>
      </c>
      <c r="C6" s="78">
        <v>62628</v>
      </c>
      <c r="D6" s="78">
        <v>1468</v>
      </c>
      <c r="E6" s="78"/>
      <c r="F6" s="78">
        <v>1468</v>
      </c>
      <c r="G6" s="78">
        <v>2840</v>
      </c>
      <c r="H6" s="78">
        <f t="shared" si="0"/>
        <v>0</v>
      </c>
    </row>
    <row r="7" spans="1:8" ht="25.5" customHeight="1">
      <c r="A7" s="352"/>
      <c r="B7" s="48" t="s">
        <v>580</v>
      </c>
      <c r="C7" s="78"/>
      <c r="D7" s="78"/>
      <c r="E7" s="78"/>
      <c r="F7" s="78"/>
      <c r="G7" s="78"/>
      <c r="H7" s="78">
        <f t="shared" si="0"/>
        <v>0</v>
      </c>
    </row>
    <row r="8" spans="1:8" ht="25.5" customHeight="1">
      <c r="A8" s="351" t="s">
        <v>472</v>
      </c>
      <c r="B8" s="48" t="s">
        <v>390</v>
      </c>
      <c r="C8" s="78">
        <v>481</v>
      </c>
      <c r="D8" s="78"/>
      <c r="E8" s="78"/>
      <c r="F8" s="78"/>
      <c r="G8" s="78">
        <v>367</v>
      </c>
      <c r="H8" s="78">
        <f t="shared" si="0"/>
        <v>0</v>
      </c>
    </row>
    <row r="9" spans="1:8" ht="25.5" customHeight="1">
      <c r="A9" s="352"/>
      <c r="B9" s="48" t="s">
        <v>581</v>
      </c>
      <c r="C9" s="78"/>
      <c r="D9" s="78"/>
      <c r="E9" s="78"/>
      <c r="F9" s="78"/>
      <c r="G9" s="78"/>
      <c r="H9" s="78">
        <f t="shared" si="0"/>
        <v>0</v>
      </c>
    </row>
    <row r="10" spans="1:8" ht="25.5" customHeight="1">
      <c r="A10" s="351" t="s">
        <v>473</v>
      </c>
      <c r="B10" s="48" t="s">
        <v>391</v>
      </c>
      <c r="C10" s="78">
        <f>SUM(C4:C9)</f>
        <v>63109</v>
      </c>
      <c r="D10" s="78">
        <f>SUM(D4:D9)</f>
        <v>1468</v>
      </c>
      <c r="E10" s="78">
        <f>SUM(E4:E9)</f>
        <v>0</v>
      </c>
      <c r="F10" s="78">
        <f>SUM(F4:F9)</f>
        <v>1468</v>
      </c>
      <c r="G10" s="78">
        <f>SUM(G4:G9)</f>
        <v>3207</v>
      </c>
      <c r="H10" s="78">
        <f t="shared" si="0"/>
        <v>0</v>
      </c>
    </row>
    <row r="11" spans="1:8" ht="25.5" customHeight="1">
      <c r="A11" s="352"/>
      <c r="B11" s="48" t="s">
        <v>392</v>
      </c>
      <c r="C11" s="78">
        <v>124</v>
      </c>
      <c r="D11" s="78"/>
      <c r="E11" s="78"/>
      <c r="F11" s="78"/>
      <c r="G11" s="78">
        <v>66</v>
      </c>
      <c r="H11" s="78">
        <f t="shared" si="0"/>
        <v>0</v>
      </c>
    </row>
    <row r="12" spans="1:8" ht="25.5" customHeight="1">
      <c r="A12" s="351" t="s">
        <v>474</v>
      </c>
      <c r="B12" s="48" t="s">
        <v>393</v>
      </c>
      <c r="C12" s="78">
        <v>5487</v>
      </c>
      <c r="D12" s="78">
        <v>3771</v>
      </c>
      <c r="E12" s="78"/>
      <c r="F12" s="78">
        <v>3771</v>
      </c>
      <c r="G12" s="78">
        <v>1286</v>
      </c>
      <c r="H12" s="78">
        <f t="shared" si="0"/>
        <v>0</v>
      </c>
    </row>
    <row r="13" spans="1:8" ht="25.5" customHeight="1">
      <c r="A13" s="352"/>
      <c r="B13" s="48" t="s">
        <v>285</v>
      </c>
      <c r="C13" s="78">
        <v>35695</v>
      </c>
      <c r="D13" s="78">
        <v>16470</v>
      </c>
      <c r="E13" s="78">
        <v>30413</v>
      </c>
      <c r="F13" s="78">
        <v>16470</v>
      </c>
      <c r="G13" s="78">
        <v>43901</v>
      </c>
      <c r="H13" s="78">
        <f t="shared" si="0"/>
        <v>30413</v>
      </c>
    </row>
    <row r="14" spans="1:8" ht="25.5" customHeight="1">
      <c r="A14" s="351" t="s">
        <v>475</v>
      </c>
      <c r="B14" s="48" t="s">
        <v>394</v>
      </c>
      <c r="C14" s="78">
        <v>133</v>
      </c>
      <c r="D14" s="78"/>
      <c r="E14" s="78"/>
      <c r="F14" s="78"/>
      <c r="G14" s="78">
        <v>111</v>
      </c>
      <c r="H14" s="78">
        <f t="shared" si="0"/>
        <v>0</v>
      </c>
    </row>
    <row r="15" spans="1:8" ht="25.5" customHeight="1">
      <c r="A15" s="352"/>
      <c r="B15" s="48" t="s">
        <v>286</v>
      </c>
      <c r="C15" s="78">
        <v>5393</v>
      </c>
      <c r="D15" s="78"/>
      <c r="E15" s="78"/>
      <c r="F15" s="78"/>
      <c r="G15" s="78">
        <v>4000</v>
      </c>
      <c r="H15" s="78">
        <f t="shared" si="0"/>
        <v>0</v>
      </c>
    </row>
    <row r="16" spans="1:8" ht="25.5" customHeight="1">
      <c r="A16" s="351" t="s">
        <v>476</v>
      </c>
      <c r="B16" s="48" t="s">
        <v>816</v>
      </c>
      <c r="C16" s="78">
        <v>24205</v>
      </c>
      <c r="D16" s="78"/>
      <c r="E16" s="78"/>
      <c r="F16" s="78"/>
      <c r="G16" s="78">
        <v>163927</v>
      </c>
      <c r="H16" s="78">
        <f t="shared" si="0"/>
        <v>0</v>
      </c>
    </row>
    <row r="17" spans="1:8" ht="25.5" customHeight="1">
      <c r="A17" s="352"/>
      <c r="B17" s="48" t="s">
        <v>817</v>
      </c>
      <c r="C17" s="78">
        <v>4063</v>
      </c>
      <c r="D17" s="78"/>
      <c r="E17" s="78"/>
      <c r="F17" s="78"/>
      <c r="G17" s="78">
        <v>4353</v>
      </c>
      <c r="H17" s="78">
        <f t="shared" si="0"/>
        <v>0</v>
      </c>
    </row>
    <row r="18" spans="1:8" ht="25.5" customHeight="1">
      <c r="A18" s="351" t="s">
        <v>478</v>
      </c>
      <c r="B18" s="48" t="s">
        <v>296</v>
      </c>
      <c r="C18" s="78">
        <f>SUM(C11:C17)</f>
        <v>75100</v>
      </c>
      <c r="D18" s="78">
        <f>SUM(D11:D17)</f>
        <v>20241</v>
      </c>
      <c r="E18" s="78">
        <f>SUM(E11:E17)</f>
        <v>30413</v>
      </c>
      <c r="F18" s="78">
        <f>SUM(F11:F17)</f>
        <v>20241</v>
      </c>
      <c r="G18" s="78">
        <f>SUM(G11:G17)</f>
        <v>217644</v>
      </c>
      <c r="H18" s="78">
        <f t="shared" si="0"/>
        <v>30413</v>
      </c>
    </row>
    <row r="19" spans="1:8" s="43" customFormat="1" ht="25.5" customHeight="1">
      <c r="A19" s="352"/>
      <c r="B19" s="49" t="s">
        <v>297</v>
      </c>
      <c r="C19" s="79">
        <f>C10+C18</f>
        <v>138209</v>
      </c>
      <c r="D19" s="79">
        <f>D10+D18</f>
        <v>21709</v>
      </c>
      <c r="E19" s="79">
        <f>E10+E18</f>
        <v>30413</v>
      </c>
      <c r="F19" s="79">
        <f>F10+F18</f>
        <v>21709</v>
      </c>
      <c r="G19" s="79">
        <f>G10+G18</f>
        <v>220851</v>
      </c>
      <c r="H19" s="79">
        <f t="shared" si="0"/>
        <v>30413</v>
      </c>
    </row>
  </sheetData>
  <sheetProtection/>
  <mergeCells count="13">
    <mergeCell ref="A18:A19"/>
    <mergeCell ref="A6:A7"/>
    <mergeCell ref="A8:A9"/>
    <mergeCell ref="A10:A11"/>
    <mergeCell ref="A12:A13"/>
    <mergeCell ref="A14:A15"/>
    <mergeCell ref="A16:A17"/>
    <mergeCell ref="A2:A3"/>
    <mergeCell ref="C2:D2"/>
    <mergeCell ref="G2:H2"/>
    <mergeCell ref="E2:F2"/>
    <mergeCell ref="B2:B3"/>
    <mergeCell ref="A4:A5"/>
  </mergeCells>
  <printOptions/>
  <pageMargins left="1.3779527559055118" right="0.5905511811023623" top="1.1811023622047245" bottom="0.3937007874015748" header="0.5118110236220472" footer="0.5118110236220472"/>
  <pageSetup horizontalDpi="360" verticalDpi="360" orientation="landscape" paperSize="9" r:id="rId1"/>
  <headerFooter alignWithMargins="0">
    <oddHeader>&amp;R27. melléklet a 7/2013. (IV.18.) önkormányzati rendelethez
Az önkormányzat eszköz állományának és értékvesztésének alakulása
ezer Ft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13"/>
  <sheetViews>
    <sheetView zoomScale="95" zoomScaleNormal="95" zoomScalePageLayoutView="0" workbookViewId="0" topLeftCell="A1">
      <selection activeCell="B6" sqref="B6"/>
    </sheetView>
  </sheetViews>
  <sheetFormatPr defaultColWidth="24.421875" defaultRowHeight="12.75"/>
  <cols>
    <col min="1" max="1" width="3.7109375" style="40" customWidth="1"/>
    <col min="2" max="2" width="21.8515625" style="86" customWidth="1"/>
    <col min="3" max="3" width="9.8515625" style="40" customWidth="1"/>
    <col min="4" max="4" width="9.28125" style="40" customWidth="1"/>
    <col min="5" max="5" width="9.7109375" style="40" customWidth="1"/>
    <col min="6" max="6" width="10.28125" style="40" customWidth="1"/>
    <col min="7" max="7" width="10.140625" style="40" customWidth="1"/>
    <col min="8" max="8" width="8.8515625" style="40" customWidth="1"/>
    <col min="9" max="9" width="10.57421875" style="40" customWidth="1"/>
    <col min="10" max="10" width="11.00390625" style="40" customWidth="1"/>
    <col min="11" max="11" width="11.28125" style="40" customWidth="1"/>
    <col min="12" max="12" width="10.28125" style="40" customWidth="1"/>
    <col min="13" max="13" width="10.140625" style="40" customWidth="1"/>
    <col min="14" max="14" width="9.7109375" style="40" customWidth="1"/>
    <col min="15" max="16384" width="24.421875" style="40" customWidth="1"/>
  </cols>
  <sheetData>
    <row r="1" spans="1:14" s="88" customFormat="1" ht="12.75">
      <c r="A1" s="87"/>
      <c r="B1" s="71" t="s">
        <v>614</v>
      </c>
      <c r="C1" s="87" t="s">
        <v>594</v>
      </c>
      <c r="D1" s="87" t="s">
        <v>595</v>
      </c>
      <c r="E1" s="87" t="s">
        <v>596</v>
      </c>
      <c r="F1" s="87" t="s">
        <v>597</v>
      </c>
      <c r="G1" s="87" t="s">
        <v>615</v>
      </c>
      <c r="H1" s="87" t="s">
        <v>19</v>
      </c>
      <c r="I1" s="87" t="s">
        <v>20</v>
      </c>
      <c r="J1" s="87" t="s">
        <v>26</v>
      </c>
      <c r="K1" s="87" t="s">
        <v>27</v>
      </c>
      <c r="L1" s="87" t="s">
        <v>30</v>
      </c>
      <c r="M1" s="87" t="s">
        <v>31</v>
      </c>
      <c r="N1" s="87" t="s">
        <v>32</v>
      </c>
    </row>
    <row r="2" spans="1:14" s="73" customFormat="1" ht="12.75">
      <c r="A2" s="355" t="s">
        <v>468</v>
      </c>
      <c r="B2" s="356" t="s">
        <v>217</v>
      </c>
      <c r="C2" s="356" t="s">
        <v>397</v>
      </c>
      <c r="D2" s="356" t="s">
        <v>589</v>
      </c>
      <c r="E2" s="356" t="s">
        <v>398</v>
      </c>
      <c r="F2" s="356" t="s">
        <v>582</v>
      </c>
      <c r="G2" s="356" t="s">
        <v>583</v>
      </c>
      <c r="H2" s="356" t="s">
        <v>399</v>
      </c>
      <c r="I2" s="356" t="s">
        <v>414</v>
      </c>
      <c r="J2" s="356" t="s">
        <v>400</v>
      </c>
      <c r="K2" s="356"/>
      <c r="L2" s="356" t="s">
        <v>403</v>
      </c>
      <c r="M2" s="356"/>
      <c r="N2" s="356"/>
    </row>
    <row r="3" spans="1:14" s="73" customFormat="1" ht="48.75" customHeight="1">
      <c r="A3" s="355"/>
      <c r="B3" s="356"/>
      <c r="C3" s="356"/>
      <c r="D3" s="356"/>
      <c r="E3" s="356"/>
      <c r="F3" s="356"/>
      <c r="G3" s="356"/>
      <c r="H3" s="356"/>
      <c r="I3" s="356"/>
      <c r="J3" s="71" t="s">
        <v>401</v>
      </c>
      <c r="K3" s="71" t="s">
        <v>402</v>
      </c>
      <c r="L3" s="71" t="s">
        <v>404</v>
      </c>
      <c r="M3" s="71" t="s">
        <v>405</v>
      </c>
      <c r="N3" s="71" t="s">
        <v>242</v>
      </c>
    </row>
    <row r="4" spans="1:14" ht="39.75" customHeight="1">
      <c r="A4" s="134" t="s">
        <v>469</v>
      </c>
      <c r="B4" s="81" t="s">
        <v>390</v>
      </c>
      <c r="C4" s="82">
        <v>481</v>
      </c>
      <c r="D4" s="82"/>
      <c r="E4" s="82">
        <v>133</v>
      </c>
      <c r="F4" s="82"/>
      <c r="G4" s="82"/>
      <c r="H4" s="82">
        <f>C4+D4+E4+F4+G4</f>
        <v>614</v>
      </c>
      <c r="I4" s="82"/>
      <c r="J4" s="82">
        <v>114</v>
      </c>
      <c r="K4" s="82">
        <v>133</v>
      </c>
      <c r="L4" s="82">
        <f>C4+D4+F4-J4</f>
        <v>367</v>
      </c>
      <c r="M4" s="82">
        <f>E4+G4+I4-K4</f>
        <v>0</v>
      </c>
      <c r="N4" s="82">
        <f>L4+M4</f>
        <v>367</v>
      </c>
    </row>
    <row r="5" spans="1:14" ht="39.75" customHeight="1">
      <c r="A5" s="134" t="s">
        <v>470</v>
      </c>
      <c r="B5" s="81" t="s">
        <v>818</v>
      </c>
      <c r="C5" s="82">
        <v>1716</v>
      </c>
      <c r="D5" s="82"/>
      <c r="E5" s="82">
        <v>89782</v>
      </c>
      <c r="F5" s="82"/>
      <c r="G5" s="82">
        <v>2787</v>
      </c>
      <c r="H5" s="82">
        <f aca="true" t="shared" si="0" ref="H5:H12">C5+D5+E5+F5+G5</f>
        <v>94285</v>
      </c>
      <c r="I5" s="82">
        <v>-3097</v>
      </c>
      <c r="J5" s="82">
        <v>925</v>
      </c>
      <c r="K5" s="82">
        <v>88977</v>
      </c>
      <c r="L5" s="82">
        <f aca="true" t="shared" si="1" ref="L5:L11">C5+D5+F5-J5</f>
        <v>791</v>
      </c>
      <c r="M5" s="82">
        <f aca="true" t="shared" si="2" ref="M5:M11">E5+G5+I5-K5</f>
        <v>495</v>
      </c>
      <c r="N5" s="82">
        <f aca="true" t="shared" si="3" ref="N5:N11">L5+M5</f>
        <v>1286</v>
      </c>
    </row>
    <row r="6" spans="1:14" ht="39.75" customHeight="1">
      <c r="A6" s="134" t="s">
        <v>472</v>
      </c>
      <c r="B6" s="81" t="s">
        <v>407</v>
      </c>
      <c r="C6" s="82">
        <v>19225</v>
      </c>
      <c r="D6" s="82">
        <v>-4063</v>
      </c>
      <c r="E6" s="82">
        <v>244426</v>
      </c>
      <c r="F6" s="82"/>
      <c r="G6" s="82">
        <v>-13943</v>
      </c>
      <c r="H6" s="82">
        <f t="shared" si="0"/>
        <v>245645</v>
      </c>
      <c r="I6" s="82">
        <v>-6327</v>
      </c>
      <c r="J6" s="82">
        <v>9013</v>
      </c>
      <c r="K6" s="82">
        <v>216817</v>
      </c>
      <c r="L6" s="82">
        <f t="shared" si="1"/>
        <v>6149</v>
      </c>
      <c r="M6" s="82">
        <f t="shared" si="2"/>
        <v>7339</v>
      </c>
      <c r="N6" s="82">
        <f t="shared" si="3"/>
        <v>13488</v>
      </c>
    </row>
    <row r="7" spans="1:14" ht="39.75" customHeight="1">
      <c r="A7" s="134" t="s">
        <v>473</v>
      </c>
      <c r="B7" s="81" t="s">
        <v>408</v>
      </c>
      <c r="C7" s="82">
        <v>1789</v>
      </c>
      <c r="D7" s="82">
        <v>-115</v>
      </c>
      <c r="E7" s="82">
        <v>41157</v>
      </c>
      <c r="F7" s="82"/>
      <c r="G7" s="82"/>
      <c r="H7" s="82">
        <f t="shared" si="0"/>
        <v>42831</v>
      </c>
      <c r="I7" s="82">
        <v>-821</v>
      </c>
      <c r="J7" s="82">
        <v>828</v>
      </c>
      <c r="K7" s="82">
        <v>39276</v>
      </c>
      <c r="L7" s="82">
        <f t="shared" si="1"/>
        <v>846</v>
      </c>
      <c r="M7" s="82">
        <f t="shared" si="2"/>
        <v>1060</v>
      </c>
      <c r="N7" s="82">
        <f t="shared" si="3"/>
        <v>1906</v>
      </c>
    </row>
    <row r="8" spans="1:14" ht="39.75" customHeight="1">
      <c r="A8" s="134" t="s">
        <v>474</v>
      </c>
      <c r="B8" s="81" t="s">
        <v>409</v>
      </c>
      <c r="C8" s="82">
        <v>10021</v>
      </c>
      <c r="D8" s="82">
        <v>-4280</v>
      </c>
      <c r="E8" s="82">
        <v>195683</v>
      </c>
      <c r="F8" s="82"/>
      <c r="G8" s="82">
        <v>-13943</v>
      </c>
      <c r="H8" s="82">
        <f t="shared" si="0"/>
        <v>187481</v>
      </c>
      <c r="I8" s="82">
        <v>-6363</v>
      </c>
      <c r="J8" s="82">
        <v>5379</v>
      </c>
      <c r="K8" s="82">
        <v>172921</v>
      </c>
      <c r="L8" s="82">
        <f t="shared" si="1"/>
        <v>362</v>
      </c>
      <c r="M8" s="82">
        <f t="shared" si="2"/>
        <v>2456</v>
      </c>
      <c r="N8" s="82">
        <f t="shared" si="3"/>
        <v>2818</v>
      </c>
    </row>
    <row r="9" spans="1:14" ht="39.75" customHeight="1">
      <c r="A9" s="134" t="s">
        <v>475</v>
      </c>
      <c r="B9" s="81" t="s">
        <v>410</v>
      </c>
      <c r="C9" s="82"/>
      <c r="D9" s="82"/>
      <c r="E9" s="82"/>
      <c r="F9" s="82"/>
      <c r="G9" s="82"/>
      <c r="H9" s="82">
        <f t="shared" si="0"/>
        <v>0</v>
      </c>
      <c r="I9" s="82"/>
      <c r="J9" s="82"/>
      <c r="K9" s="82"/>
      <c r="L9" s="82">
        <f t="shared" si="1"/>
        <v>0</v>
      </c>
      <c r="M9" s="82">
        <f t="shared" si="2"/>
        <v>0</v>
      </c>
      <c r="N9" s="82">
        <f t="shared" si="3"/>
        <v>0</v>
      </c>
    </row>
    <row r="10" spans="1:14" ht="39.75" customHeight="1">
      <c r="A10" s="134" t="s">
        <v>476</v>
      </c>
      <c r="B10" s="81" t="s">
        <v>394</v>
      </c>
      <c r="C10" s="82">
        <v>133</v>
      </c>
      <c r="D10" s="82"/>
      <c r="E10" s="82">
        <v>111</v>
      </c>
      <c r="F10" s="82"/>
      <c r="G10" s="82"/>
      <c r="H10" s="82">
        <f t="shared" si="0"/>
        <v>244</v>
      </c>
      <c r="I10" s="82"/>
      <c r="J10" s="82">
        <v>133</v>
      </c>
      <c r="K10" s="82"/>
      <c r="L10" s="82">
        <f t="shared" si="1"/>
        <v>0</v>
      </c>
      <c r="M10" s="82">
        <f t="shared" si="2"/>
        <v>111</v>
      </c>
      <c r="N10" s="82">
        <f t="shared" si="3"/>
        <v>111</v>
      </c>
    </row>
    <row r="11" spans="1:14" ht="39.75" customHeight="1">
      <c r="A11" s="134" t="s">
        <v>478</v>
      </c>
      <c r="B11" s="81" t="s">
        <v>460</v>
      </c>
      <c r="C11" s="82">
        <v>5393</v>
      </c>
      <c r="D11" s="82"/>
      <c r="E11" s="82"/>
      <c r="F11" s="82"/>
      <c r="G11" s="82"/>
      <c r="H11" s="82">
        <f t="shared" si="0"/>
        <v>5393</v>
      </c>
      <c r="I11" s="82"/>
      <c r="J11" s="82">
        <v>1393</v>
      </c>
      <c r="K11" s="82"/>
      <c r="L11" s="82">
        <f t="shared" si="1"/>
        <v>4000</v>
      </c>
      <c r="M11" s="82">
        <f t="shared" si="2"/>
        <v>0</v>
      </c>
      <c r="N11" s="82">
        <f t="shared" si="3"/>
        <v>4000</v>
      </c>
    </row>
    <row r="12" spans="1:14" s="85" customFormat="1" ht="39.75" customHeight="1">
      <c r="A12" s="134" t="s">
        <v>480</v>
      </c>
      <c r="B12" s="83" t="s">
        <v>287</v>
      </c>
      <c r="C12" s="84">
        <f aca="true" t="shared" si="4" ref="C12:N12">C4+C5+C6+C9+C10+C11</f>
        <v>26948</v>
      </c>
      <c r="D12" s="84">
        <f t="shared" si="4"/>
        <v>-4063</v>
      </c>
      <c r="E12" s="84">
        <f t="shared" si="4"/>
        <v>334452</v>
      </c>
      <c r="F12" s="84">
        <f t="shared" si="4"/>
        <v>0</v>
      </c>
      <c r="G12" s="84">
        <f t="shared" si="4"/>
        <v>-11156</v>
      </c>
      <c r="H12" s="77">
        <f t="shared" si="0"/>
        <v>346181</v>
      </c>
      <c r="I12" s="84">
        <f t="shared" si="4"/>
        <v>-9424</v>
      </c>
      <c r="J12" s="84">
        <f t="shared" si="4"/>
        <v>11578</v>
      </c>
      <c r="K12" s="84">
        <f t="shared" si="4"/>
        <v>305927</v>
      </c>
      <c r="L12" s="84">
        <f t="shared" si="4"/>
        <v>11307</v>
      </c>
      <c r="M12" s="84">
        <f t="shared" si="4"/>
        <v>7945</v>
      </c>
      <c r="N12" s="84">
        <f t="shared" si="4"/>
        <v>19252</v>
      </c>
    </row>
    <row r="13" ht="12.75">
      <c r="A13" s="160"/>
    </row>
  </sheetData>
  <sheetProtection/>
  <mergeCells count="11">
    <mergeCell ref="G2:G3"/>
    <mergeCell ref="A2:A3"/>
    <mergeCell ref="L2:N2"/>
    <mergeCell ref="J2:K2"/>
    <mergeCell ref="B2:B3"/>
    <mergeCell ref="C2:C3"/>
    <mergeCell ref="D2:D3"/>
    <mergeCell ref="E2:E3"/>
    <mergeCell ref="H2:H3"/>
    <mergeCell ref="I2:I3"/>
    <mergeCell ref="F2:F3"/>
  </mergeCells>
  <printOptions/>
  <pageMargins left="0" right="0" top="1.1811023622047245" bottom="0.5905511811023623" header="0.5118110236220472" footer="0.5118110236220472"/>
  <pageSetup horizontalDpi="360" verticalDpi="360" orientation="landscape" paperSize="9" r:id="rId1"/>
  <headerFooter alignWithMargins="0">
    <oddHeader>&amp;C&amp;"Times New Roman,Normál"&amp;12 &amp;R&amp;"Times New Roman,Normál"28. .melléklet a 7/2013. (IV.18.) önkormányzati rendelethez
Az önkormányzat követelései
ezer Ft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140625" style="62" customWidth="1"/>
    <col min="2" max="2" width="40.57421875" style="80" customWidth="1"/>
    <col min="3" max="3" width="12.7109375" style="42" customWidth="1"/>
    <col min="4" max="4" width="12.28125" style="42" customWidth="1"/>
    <col min="5" max="6" width="12.7109375" style="42" customWidth="1"/>
    <col min="7" max="7" width="9.8515625" style="42" customWidth="1"/>
    <col min="8" max="8" width="11.57421875" style="42" customWidth="1"/>
    <col min="9" max="9" width="10.140625" style="42" customWidth="1"/>
    <col min="10" max="10" width="10.7109375" style="42" customWidth="1"/>
    <col min="11" max="11" width="10.421875" style="42" customWidth="1"/>
    <col min="12" max="13" width="10.7109375" style="42" bestFit="1" customWidth="1"/>
    <col min="14" max="16384" width="9.140625" style="42" customWidth="1"/>
  </cols>
  <sheetData>
    <row r="1" spans="1:13" s="62" customFormat="1" ht="15">
      <c r="A1" s="59"/>
      <c r="B1" s="58" t="s">
        <v>614</v>
      </c>
      <c r="C1" s="59" t="s">
        <v>594</v>
      </c>
      <c r="D1" s="59" t="s">
        <v>595</v>
      </c>
      <c r="E1" s="59" t="s">
        <v>596</v>
      </c>
      <c r="F1" s="59" t="s">
        <v>597</v>
      </c>
      <c r="G1" s="59" t="s">
        <v>615</v>
      </c>
      <c r="H1" s="59" t="s">
        <v>19</v>
      </c>
      <c r="I1" s="59" t="s">
        <v>20</v>
      </c>
      <c r="J1" s="59" t="s">
        <v>26</v>
      </c>
      <c r="K1" s="59" t="s">
        <v>27</v>
      </c>
      <c r="L1" s="59" t="s">
        <v>33</v>
      </c>
      <c r="M1" s="59" t="s">
        <v>31</v>
      </c>
    </row>
    <row r="2" spans="1:13" s="57" customFormat="1" ht="15.75" customHeight="1">
      <c r="A2" s="357" t="s">
        <v>468</v>
      </c>
      <c r="B2" s="357" t="s">
        <v>217</v>
      </c>
      <c r="C2" s="357" t="s">
        <v>411</v>
      </c>
      <c r="D2" s="357" t="s">
        <v>522</v>
      </c>
      <c r="E2" s="357" t="s">
        <v>412</v>
      </c>
      <c r="F2" s="357" t="s">
        <v>510</v>
      </c>
      <c r="G2" s="357" t="s">
        <v>461</v>
      </c>
      <c r="H2" s="357" t="s">
        <v>414</v>
      </c>
      <c r="I2" s="357" t="s">
        <v>400</v>
      </c>
      <c r="J2" s="357"/>
      <c r="K2" s="357" t="s">
        <v>413</v>
      </c>
      <c r="L2" s="357"/>
      <c r="M2" s="357"/>
    </row>
    <row r="3" spans="1:13" s="57" customFormat="1" ht="45">
      <c r="A3" s="357"/>
      <c r="B3" s="357"/>
      <c r="C3" s="357"/>
      <c r="D3" s="357"/>
      <c r="E3" s="357"/>
      <c r="F3" s="357"/>
      <c r="G3" s="357"/>
      <c r="H3" s="357"/>
      <c r="I3" s="58" t="s">
        <v>415</v>
      </c>
      <c r="J3" s="58" t="s">
        <v>416</v>
      </c>
      <c r="K3" s="58" t="s">
        <v>404</v>
      </c>
      <c r="L3" s="58" t="s">
        <v>405</v>
      </c>
      <c r="M3" s="58" t="s">
        <v>269</v>
      </c>
    </row>
    <row r="4" spans="1:13" s="43" customFormat="1" ht="31.5" customHeight="1">
      <c r="A4" s="46" t="s">
        <v>469</v>
      </c>
      <c r="B4" s="49" t="s">
        <v>417</v>
      </c>
      <c r="C4" s="95">
        <f aca="true" t="shared" si="0" ref="C4:L4">C5+C6</f>
        <v>84503</v>
      </c>
      <c r="D4" s="95">
        <f t="shared" si="0"/>
        <v>0</v>
      </c>
      <c r="E4" s="95">
        <f t="shared" si="0"/>
        <v>1906</v>
      </c>
      <c r="F4" s="95">
        <f t="shared" si="0"/>
        <v>0</v>
      </c>
      <c r="G4" s="95">
        <f t="shared" si="0"/>
        <v>86409</v>
      </c>
      <c r="H4" s="95">
        <f t="shared" si="0"/>
        <v>0</v>
      </c>
      <c r="I4" s="95">
        <f t="shared" si="0"/>
        <v>83290</v>
      </c>
      <c r="J4" s="95">
        <f t="shared" si="0"/>
        <v>1906</v>
      </c>
      <c r="K4" s="95">
        <f t="shared" si="0"/>
        <v>1213</v>
      </c>
      <c r="L4" s="95">
        <f t="shared" si="0"/>
        <v>0</v>
      </c>
      <c r="M4" s="95">
        <f>K4+L4</f>
        <v>1213</v>
      </c>
    </row>
    <row r="5" spans="1:13" ht="31.5" customHeight="1">
      <c r="A5" s="59" t="s">
        <v>470</v>
      </c>
      <c r="B5" s="97" t="s">
        <v>511</v>
      </c>
      <c r="C5" s="47">
        <v>82305</v>
      </c>
      <c r="D5" s="47"/>
      <c r="E5" s="47">
        <v>1000</v>
      </c>
      <c r="F5" s="47"/>
      <c r="G5" s="47">
        <f>C5+E5+D5+F5</f>
        <v>83305</v>
      </c>
      <c r="H5" s="47"/>
      <c r="I5" s="47">
        <v>82305</v>
      </c>
      <c r="J5" s="47">
        <v>1000</v>
      </c>
      <c r="K5" s="47"/>
      <c r="L5" s="47"/>
      <c r="M5" s="47">
        <f>K5+L5</f>
        <v>0</v>
      </c>
    </row>
    <row r="6" spans="1:13" ht="31.5" customHeight="1">
      <c r="A6" s="59" t="s">
        <v>472</v>
      </c>
      <c r="B6" s="97" t="s">
        <v>3</v>
      </c>
      <c r="C6" s="47">
        <v>2198</v>
      </c>
      <c r="D6" s="47"/>
      <c r="E6" s="47">
        <v>906</v>
      </c>
      <c r="F6" s="47"/>
      <c r="G6" s="47">
        <f>C6+E6+D6+F6</f>
        <v>3104</v>
      </c>
      <c r="H6" s="47"/>
      <c r="I6" s="47">
        <v>985</v>
      </c>
      <c r="J6" s="47">
        <v>906</v>
      </c>
      <c r="K6" s="47">
        <v>1213</v>
      </c>
      <c r="L6" s="47"/>
      <c r="M6" s="47">
        <f>K6+L6</f>
        <v>1213</v>
      </c>
    </row>
    <row r="7" spans="1:13" s="43" customFormat="1" ht="31.5" customHeight="1">
      <c r="A7" s="46" t="s">
        <v>473</v>
      </c>
      <c r="B7" s="49" t="s">
        <v>418</v>
      </c>
      <c r="C7" s="95">
        <f aca="true" t="shared" si="1" ref="C7:L7">C8+C9+C14</f>
        <v>27370</v>
      </c>
      <c r="D7" s="95">
        <f t="shared" si="1"/>
        <v>0</v>
      </c>
      <c r="E7" s="95">
        <f t="shared" si="1"/>
        <v>228104</v>
      </c>
      <c r="F7" s="95">
        <f t="shared" si="1"/>
        <v>-7462</v>
      </c>
      <c r="G7" s="95">
        <f t="shared" si="1"/>
        <v>248012</v>
      </c>
      <c r="H7" s="95">
        <f t="shared" si="1"/>
        <v>296</v>
      </c>
      <c r="I7" s="95">
        <f t="shared" si="1"/>
        <v>18950</v>
      </c>
      <c r="J7" s="95">
        <f t="shared" si="1"/>
        <v>205200</v>
      </c>
      <c r="K7" s="95">
        <f t="shared" si="1"/>
        <v>958</v>
      </c>
      <c r="L7" s="95">
        <f t="shared" si="1"/>
        <v>23200</v>
      </c>
      <c r="M7" s="95">
        <f aca="true" t="shared" si="2" ref="M7:M19">K7+L7</f>
        <v>24158</v>
      </c>
    </row>
    <row r="8" spans="1:13" ht="31.5" customHeight="1">
      <c r="A8" s="59" t="s">
        <v>474</v>
      </c>
      <c r="B8" s="60" t="s">
        <v>819</v>
      </c>
      <c r="C8" s="47">
        <v>1000</v>
      </c>
      <c r="D8" s="47"/>
      <c r="E8" s="47"/>
      <c r="F8" s="47"/>
      <c r="G8" s="47">
        <f>C8+E8+D8+F8</f>
        <v>1000</v>
      </c>
      <c r="H8" s="47"/>
      <c r="I8" s="47">
        <v>1000</v>
      </c>
      <c r="J8" s="47"/>
      <c r="K8" s="47"/>
      <c r="L8" s="47"/>
      <c r="M8" s="47">
        <f>K8+L8</f>
        <v>0</v>
      </c>
    </row>
    <row r="9" spans="1:13" ht="31.5" customHeight="1">
      <c r="A9" s="59" t="s">
        <v>475</v>
      </c>
      <c r="B9" s="60" t="s">
        <v>419</v>
      </c>
      <c r="C9" s="47">
        <f aca="true" t="shared" si="3" ref="C9:L9">C10+C11+C12+C13</f>
        <v>15189</v>
      </c>
      <c r="D9" s="47">
        <f t="shared" si="3"/>
        <v>0</v>
      </c>
      <c r="E9" s="47">
        <f t="shared" si="3"/>
        <v>213908</v>
      </c>
      <c r="F9" s="47">
        <f t="shared" si="3"/>
        <v>0</v>
      </c>
      <c r="G9" s="47">
        <f t="shared" si="3"/>
        <v>229097</v>
      </c>
      <c r="H9" s="47">
        <f t="shared" si="3"/>
        <v>0</v>
      </c>
      <c r="I9" s="47">
        <f t="shared" si="3"/>
        <v>15189</v>
      </c>
      <c r="J9" s="47">
        <f t="shared" si="3"/>
        <v>204075</v>
      </c>
      <c r="K9" s="47">
        <f t="shared" si="3"/>
        <v>0</v>
      </c>
      <c r="L9" s="47">
        <f t="shared" si="3"/>
        <v>9833</v>
      </c>
      <c r="M9" s="47">
        <f t="shared" si="2"/>
        <v>9833</v>
      </c>
    </row>
    <row r="10" spans="1:13" ht="31.5" customHeight="1">
      <c r="A10" s="59" t="s">
        <v>476</v>
      </c>
      <c r="B10" s="97" t="s">
        <v>420</v>
      </c>
      <c r="C10" s="47">
        <v>13151</v>
      </c>
      <c r="D10" s="47"/>
      <c r="E10" s="47">
        <v>15188</v>
      </c>
      <c r="F10" s="47"/>
      <c r="G10" s="47">
        <f aca="true" t="shared" si="4" ref="G10:G22">C10+E10+D10+F10</f>
        <v>28339</v>
      </c>
      <c r="H10" s="47"/>
      <c r="I10" s="47">
        <v>13151</v>
      </c>
      <c r="J10" s="47">
        <v>7946</v>
      </c>
      <c r="K10" s="47"/>
      <c r="L10" s="47">
        <v>7242</v>
      </c>
      <c r="M10" s="47">
        <f t="shared" si="2"/>
        <v>7242</v>
      </c>
    </row>
    <row r="11" spans="1:13" ht="31.5" customHeight="1">
      <c r="A11" s="59" t="s">
        <v>478</v>
      </c>
      <c r="B11" s="97" t="s">
        <v>421</v>
      </c>
      <c r="C11" s="47"/>
      <c r="D11" s="47"/>
      <c r="E11" s="47"/>
      <c r="F11" s="47"/>
      <c r="G11" s="47">
        <f t="shared" si="4"/>
        <v>0</v>
      </c>
      <c r="H11" s="47"/>
      <c r="I11" s="47"/>
      <c r="J11" s="47"/>
      <c r="K11" s="47"/>
      <c r="L11" s="47"/>
      <c r="M11" s="47">
        <f t="shared" si="2"/>
        <v>0</v>
      </c>
    </row>
    <row r="12" spans="1:13" ht="31.5" customHeight="1">
      <c r="A12" s="59" t="s">
        <v>480</v>
      </c>
      <c r="B12" s="97" t="s">
        <v>422</v>
      </c>
      <c r="C12" s="47">
        <v>469</v>
      </c>
      <c r="D12" s="47"/>
      <c r="E12" s="47">
        <v>54359</v>
      </c>
      <c r="F12" s="47"/>
      <c r="G12" s="47">
        <f t="shared" si="4"/>
        <v>54828</v>
      </c>
      <c r="H12" s="47"/>
      <c r="I12" s="47">
        <v>469</v>
      </c>
      <c r="J12" s="47">
        <v>53872</v>
      </c>
      <c r="K12" s="47"/>
      <c r="L12" s="47">
        <v>487</v>
      </c>
      <c r="M12" s="47">
        <f t="shared" si="2"/>
        <v>487</v>
      </c>
    </row>
    <row r="13" spans="1:13" ht="31.5" customHeight="1">
      <c r="A13" s="59" t="s">
        <v>481</v>
      </c>
      <c r="B13" s="97" t="s">
        <v>526</v>
      </c>
      <c r="C13" s="47">
        <v>1569</v>
      </c>
      <c r="D13" s="47"/>
      <c r="E13" s="47">
        <v>144361</v>
      </c>
      <c r="F13" s="47"/>
      <c r="G13" s="47">
        <f t="shared" si="4"/>
        <v>145930</v>
      </c>
      <c r="H13" s="47"/>
      <c r="I13" s="47">
        <v>1569</v>
      </c>
      <c r="J13" s="47">
        <v>142257</v>
      </c>
      <c r="K13" s="47"/>
      <c r="L13" s="47">
        <v>2104</v>
      </c>
      <c r="M13" s="47">
        <f t="shared" si="2"/>
        <v>2104</v>
      </c>
    </row>
    <row r="14" spans="1:13" ht="31.5" customHeight="1">
      <c r="A14" s="59" t="s">
        <v>36</v>
      </c>
      <c r="B14" s="60" t="s">
        <v>423</v>
      </c>
      <c r="C14" s="47">
        <f aca="true" t="shared" si="5" ref="C14:I14">C15+C16+C17+C18+C19+C20</f>
        <v>11181</v>
      </c>
      <c r="D14" s="47">
        <f t="shared" si="5"/>
        <v>0</v>
      </c>
      <c r="E14" s="47">
        <f t="shared" si="5"/>
        <v>14196</v>
      </c>
      <c r="F14" s="47">
        <f t="shared" si="5"/>
        <v>-7462</v>
      </c>
      <c r="G14" s="47">
        <f t="shared" si="5"/>
        <v>17915</v>
      </c>
      <c r="H14" s="47">
        <f t="shared" si="5"/>
        <v>296</v>
      </c>
      <c r="I14" s="47">
        <f t="shared" si="5"/>
        <v>2761</v>
      </c>
      <c r="J14" s="47">
        <f>J15+J16+J17+J18+J19+J20</f>
        <v>1125</v>
      </c>
      <c r="K14" s="47">
        <f>K15+K16+K17+K18+K19+K20</f>
        <v>958</v>
      </c>
      <c r="L14" s="47">
        <f>L15+L16+L17+L18+L19+L20</f>
        <v>13367</v>
      </c>
      <c r="M14" s="47">
        <f t="shared" si="2"/>
        <v>14325</v>
      </c>
    </row>
    <row r="15" spans="1:13" ht="31.5" customHeight="1">
      <c r="A15" s="59" t="s">
        <v>37</v>
      </c>
      <c r="B15" s="97" t="s">
        <v>513</v>
      </c>
      <c r="C15" s="47"/>
      <c r="D15" s="47"/>
      <c r="E15" s="47"/>
      <c r="F15" s="47"/>
      <c r="G15" s="47">
        <f t="shared" si="4"/>
        <v>0</v>
      </c>
      <c r="H15" s="47"/>
      <c r="I15" s="47"/>
      <c r="J15" s="47"/>
      <c r="K15" s="47"/>
      <c r="L15" s="47"/>
      <c r="M15" s="47">
        <f t="shared" si="2"/>
        <v>0</v>
      </c>
    </row>
    <row r="16" spans="1:13" ht="31.5" customHeight="1">
      <c r="A16" s="59" t="s">
        <v>38</v>
      </c>
      <c r="B16" s="97" t="s">
        <v>4</v>
      </c>
      <c r="C16" s="47">
        <v>8705</v>
      </c>
      <c r="D16" s="47"/>
      <c r="E16" s="47">
        <v>12296</v>
      </c>
      <c r="F16" s="47">
        <v>-7462</v>
      </c>
      <c r="G16" s="47">
        <f t="shared" si="4"/>
        <v>13539</v>
      </c>
      <c r="H16" s="47">
        <v>296</v>
      </c>
      <c r="I16" s="47">
        <v>568</v>
      </c>
      <c r="J16" s="47">
        <v>1100</v>
      </c>
      <c r="K16" s="47">
        <v>675</v>
      </c>
      <c r="L16" s="47">
        <v>11492</v>
      </c>
      <c r="M16" s="47">
        <f t="shared" si="2"/>
        <v>12167</v>
      </c>
    </row>
    <row r="17" spans="1:13" ht="31.5" customHeight="1">
      <c r="A17" s="59" t="s">
        <v>39</v>
      </c>
      <c r="B17" s="97" t="s">
        <v>512</v>
      </c>
      <c r="C17" s="47"/>
      <c r="D17" s="47"/>
      <c r="E17" s="47"/>
      <c r="F17" s="47"/>
      <c r="G17" s="47">
        <f>C17+E17+D17+F17</f>
        <v>0</v>
      </c>
      <c r="H17" s="47"/>
      <c r="I17" s="47"/>
      <c r="J17" s="47"/>
      <c r="K17" s="47"/>
      <c r="L17" s="47"/>
      <c r="M17" s="47">
        <f>K17+L17</f>
        <v>0</v>
      </c>
    </row>
    <row r="18" spans="1:13" ht="31.5" customHeight="1">
      <c r="A18" s="59" t="s">
        <v>40</v>
      </c>
      <c r="B18" s="97" t="s">
        <v>5</v>
      </c>
      <c r="C18" s="47">
        <v>906</v>
      </c>
      <c r="D18" s="47"/>
      <c r="E18" s="47">
        <v>985</v>
      </c>
      <c r="F18" s="47"/>
      <c r="G18" s="47">
        <f>C18+E18+D18+F18</f>
        <v>1891</v>
      </c>
      <c r="H18" s="47"/>
      <c r="I18" s="47">
        <v>906</v>
      </c>
      <c r="J18" s="47"/>
      <c r="K18" s="47"/>
      <c r="L18" s="47">
        <v>985</v>
      </c>
      <c r="M18" s="47">
        <f>K18+L18</f>
        <v>985</v>
      </c>
    </row>
    <row r="19" spans="1:13" ht="31.5" customHeight="1">
      <c r="A19" s="59" t="s">
        <v>41</v>
      </c>
      <c r="B19" s="97" t="s">
        <v>99</v>
      </c>
      <c r="C19" s="47">
        <v>505</v>
      </c>
      <c r="D19" s="47"/>
      <c r="E19" s="47"/>
      <c r="F19" s="47"/>
      <c r="G19" s="47">
        <f t="shared" si="4"/>
        <v>505</v>
      </c>
      <c r="H19" s="47"/>
      <c r="I19" s="47">
        <v>222</v>
      </c>
      <c r="J19" s="47"/>
      <c r="K19" s="47">
        <v>283</v>
      </c>
      <c r="L19" s="47"/>
      <c r="M19" s="47">
        <f t="shared" si="2"/>
        <v>283</v>
      </c>
    </row>
    <row r="20" spans="1:13" ht="31.5" customHeight="1">
      <c r="A20" s="59" t="s">
        <v>42</v>
      </c>
      <c r="B20" s="97" t="s">
        <v>424</v>
      </c>
      <c r="C20" s="47">
        <v>1065</v>
      </c>
      <c r="D20" s="47"/>
      <c r="E20" s="47">
        <v>915</v>
      </c>
      <c r="F20" s="47"/>
      <c r="G20" s="47">
        <f>C20+E20+D20+F20</f>
        <v>1980</v>
      </c>
      <c r="H20" s="47"/>
      <c r="I20" s="47">
        <v>1065</v>
      </c>
      <c r="J20" s="47">
        <v>25</v>
      </c>
      <c r="K20" s="47"/>
      <c r="L20" s="47">
        <v>890</v>
      </c>
      <c r="M20" s="47">
        <f>K20+L20</f>
        <v>890</v>
      </c>
    </row>
    <row r="21" spans="1:13" s="43" customFormat="1" ht="31.5" customHeight="1">
      <c r="A21" s="59" t="s">
        <v>43</v>
      </c>
      <c r="B21" s="49" t="s">
        <v>425</v>
      </c>
      <c r="C21" s="95">
        <f>C4+C7</f>
        <v>111873</v>
      </c>
      <c r="D21" s="95">
        <f aca="true" t="shared" si="6" ref="D21:M21">D4+D7</f>
        <v>0</v>
      </c>
      <c r="E21" s="95">
        <f t="shared" si="6"/>
        <v>230010</v>
      </c>
      <c r="F21" s="95">
        <f t="shared" si="6"/>
        <v>-7462</v>
      </c>
      <c r="G21" s="95">
        <f t="shared" si="6"/>
        <v>334421</v>
      </c>
      <c r="H21" s="95">
        <f t="shared" si="6"/>
        <v>296</v>
      </c>
      <c r="I21" s="95">
        <f t="shared" si="6"/>
        <v>102240</v>
      </c>
      <c r="J21" s="95">
        <f t="shared" si="6"/>
        <v>207106</v>
      </c>
      <c r="K21" s="95">
        <f t="shared" si="6"/>
        <v>2171</v>
      </c>
      <c r="L21" s="95">
        <f t="shared" si="6"/>
        <v>23200</v>
      </c>
      <c r="M21" s="95">
        <f t="shared" si="6"/>
        <v>25371</v>
      </c>
    </row>
    <row r="22" spans="1:13" ht="15">
      <c r="A22" s="59" t="s">
        <v>44</v>
      </c>
      <c r="B22" s="48" t="s">
        <v>430</v>
      </c>
      <c r="C22" s="47"/>
      <c r="D22" s="47"/>
      <c r="E22" s="47"/>
      <c r="F22" s="47"/>
      <c r="G22" s="47">
        <f t="shared" si="4"/>
        <v>0</v>
      </c>
      <c r="H22" s="47"/>
      <c r="I22" s="47"/>
      <c r="J22" s="47"/>
      <c r="K22" s="47"/>
      <c r="L22" s="47"/>
      <c r="M22" s="47"/>
    </row>
  </sheetData>
  <sheetProtection/>
  <mergeCells count="10">
    <mergeCell ref="K2:M2"/>
    <mergeCell ref="A2:A3"/>
    <mergeCell ref="F2:F3"/>
    <mergeCell ref="G2:G3"/>
    <mergeCell ref="H2:H3"/>
    <mergeCell ref="I2:J2"/>
    <mergeCell ref="B2:B3"/>
    <mergeCell ref="C2:C3"/>
    <mergeCell ref="D2:D3"/>
    <mergeCell ref="E2:E3"/>
  </mergeCells>
  <printOptions/>
  <pageMargins left="1.1811023622047245" right="0.7874015748031497" top="0.984251968503937" bottom="0.984251968503937" header="0.5118110236220472" footer="0.5118110236220472"/>
  <pageSetup fitToWidth="2" fitToHeight="1" horizontalDpi="600" verticalDpi="600" orientation="landscape" paperSize="9" scale="70" r:id="rId1"/>
  <headerFooter alignWithMargins="0">
    <oddHeader>&amp;R29. melléklet a 7/2013. IV.18.) önkormányzati rendelethez
Az önkormányzat kötelezettségei 
eFt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4:F2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42" customWidth="1"/>
    <col min="2" max="2" width="25.140625" style="80" customWidth="1"/>
    <col min="3" max="3" width="17.28125" style="42" customWidth="1"/>
    <col min="4" max="4" width="16.7109375" style="42" customWidth="1"/>
    <col min="5" max="5" width="13.7109375" style="42" customWidth="1"/>
    <col min="6" max="6" width="12.7109375" style="42" customWidth="1"/>
    <col min="7" max="16384" width="9.140625" style="42" customWidth="1"/>
  </cols>
  <sheetData>
    <row r="4" spans="1:6" s="62" customFormat="1" ht="15">
      <c r="A4" s="59"/>
      <c r="B4" s="58" t="s">
        <v>614</v>
      </c>
      <c r="C4" s="59" t="s">
        <v>594</v>
      </c>
      <c r="D4" s="59" t="s">
        <v>595</v>
      </c>
      <c r="E4" s="59" t="s">
        <v>596</v>
      </c>
      <c r="F4" s="59" t="s">
        <v>597</v>
      </c>
    </row>
    <row r="5" spans="1:6" s="70" customFormat="1" ht="42.75">
      <c r="A5" s="58" t="s">
        <v>468</v>
      </c>
      <c r="B5" s="69" t="s">
        <v>217</v>
      </c>
      <c r="C5" s="69" t="s">
        <v>438</v>
      </c>
      <c r="D5" s="69" t="s">
        <v>440</v>
      </c>
      <c r="E5" s="69" t="s">
        <v>439</v>
      </c>
      <c r="F5" s="69" t="s">
        <v>269</v>
      </c>
    </row>
    <row r="6" spans="1:6" ht="31.5" customHeight="1">
      <c r="A6" s="58" t="s">
        <v>469</v>
      </c>
      <c r="B6" s="48" t="s">
        <v>441</v>
      </c>
      <c r="C6" s="78">
        <v>117196</v>
      </c>
      <c r="D6" s="78">
        <v>3346</v>
      </c>
      <c r="E6" s="78"/>
      <c r="F6" s="78">
        <f aca="true" t="shared" si="0" ref="F6:F11">C6+D6+E6</f>
        <v>120542</v>
      </c>
    </row>
    <row r="7" spans="1:6" ht="31.5" customHeight="1">
      <c r="A7" s="58" t="s">
        <v>470</v>
      </c>
      <c r="B7" s="48" t="s">
        <v>442</v>
      </c>
      <c r="C7" s="78">
        <v>16553</v>
      </c>
      <c r="D7" s="78">
        <v>520</v>
      </c>
      <c r="E7" s="78"/>
      <c r="F7" s="78">
        <f t="shared" si="0"/>
        <v>17073</v>
      </c>
    </row>
    <row r="8" spans="1:6" ht="31.5" customHeight="1">
      <c r="A8" s="58" t="s">
        <v>472</v>
      </c>
      <c r="B8" s="48" t="s">
        <v>443</v>
      </c>
      <c r="C8" s="78">
        <v>11283</v>
      </c>
      <c r="D8" s="78">
        <v>797</v>
      </c>
      <c r="E8" s="78"/>
      <c r="F8" s="78">
        <f t="shared" si="0"/>
        <v>12080</v>
      </c>
    </row>
    <row r="9" spans="1:6" ht="31.5" customHeight="1">
      <c r="A9" s="58" t="s">
        <v>473</v>
      </c>
      <c r="B9" s="48" t="s">
        <v>444</v>
      </c>
      <c r="C9" s="78">
        <v>17852</v>
      </c>
      <c r="D9" s="78">
        <v>201</v>
      </c>
      <c r="E9" s="78"/>
      <c r="F9" s="78">
        <f t="shared" si="0"/>
        <v>18053</v>
      </c>
    </row>
    <row r="10" spans="1:6" ht="31.5" customHeight="1">
      <c r="A10" s="58" t="s">
        <v>474</v>
      </c>
      <c r="B10" s="48" t="s">
        <v>462</v>
      </c>
      <c r="C10" s="78">
        <v>100</v>
      </c>
      <c r="D10" s="78"/>
      <c r="E10" s="78"/>
      <c r="F10" s="78">
        <f t="shared" si="0"/>
        <v>100</v>
      </c>
    </row>
    <row r="11" spans="1:6" ht="31.5" customHeight="1">
      <c r="A11" s="58" t="s">
        <v>475</v>
      </c>
      <c r="B11" s="48" t="s">
        <v>820</v>
      </c>
      <c r="C11" s="78"/>
      <c r="D11" s="78"/>
      <c r="E11" s="78"/>
      <c r="F11" s="78">
        <f t="shared" si="0"/>
        <v>0</v>
      </c>
    </row>
    <row r="12" spans="1:6" ht="31.5" customHeight="1">
      <c r="A12" s="58" t="s">
        <v>476</v>
      </c>
      <c r="B12" s="48" t="s">
        <v>445</v>
      </c>
      <c r="C12" s="78">
        <f>SUM(C7:C11)</f>
        <v>45788</v>
      </c>
      <c r="D12" s="78">
        <f>SUM(D7:D11)</f>
        <v>1518</v>
      </c>
      <c r="E12" s="78">
        <f>SUM(E7:E11)</f>
        <v>0</v>
      </c>
      <c r="F12" s="78">
        <f>SUM(F7:F11)</f>
        <v>47306</v>
      </c>
    </row>
    <row r="13" spans="1:6" ht="31.5" customHeight="1">
      <c r="A13" s="58" t="s">
        <v>478</v>
      </c>
      <c r="B13" s="48" t="s">
        <v>446</v>
      </c>
      <c r="C13" s="78"/>
      <c r="D13" s="78"/>
      <c r="E13" s="78">
        <v>11873</v>
      </c>
      <c r="F13" s="78">
        <f>C13+D13+E13</f>
        <v>11873</v>
      </c>
    </row>
    <row r="14" spans="1:6" ht="31.5" customHeight="1">
      <c r="A14" s="58" t="s">
        <v>480</v>
      </c>
      <c r="B14" s="48" t="s">
        <v>447</v>
      </c>
      <c r="C14" s="78">
        <f>C6+C12+C13</f>
        <v>162984</v>
      </c>
      <c r="D14" s="78">
        <f>D6+D12+D13</f>
        <v>4864</v>
      </c>
      <c r="E14" s="78">
        <f>E6+E12+E13</f>
        <v>11873</v>
      </c>
      <c r="F14" s="78">
        <f aca="true" t="shared" si="1" ref="F14:F21">C14+D14+E14</f>
        <v>179721</v>
      </c>
    </row>
    <row r="15" spans="1:6" ht="31.5" customHeight="1">
      <c r="A15" s="58" t="s">
        <v>481</v>
      </c>
      <c r="B15" s="48" t="s">
        <v>454</v>
      </c>
      <c r="C15" s="78">
        <v>63</v>
      </c>
      <c r="D15" s="78">
        <v>2</v>
      </c>
      <c r="E15" s="78"/>
      <c r="F15" s="78">
        <f t="shared" si="1"/>
        <v>65</v>
      </c>
    </row>
    <row r="16" spans="1:6" ht="31.5" customHeight="1">
      <c r="A16" s="58" t="s">
        <v>36</v>
      </c>
      <c r="B16" s="48" t="s">
        <v>448</v>
      </c>
      <c r="C16" s="78">
        <v>67</v>
      </c>
      <c r="D16" s="78">
        <v>3</v>
      </c>
      <c r="E16" s="78"/>
      <c r="F16" s="78">
        <f t="shared" si="1"/>
        <v>70</v>
      </c>
    </row>
    <row r="17" spans="1:6" ht="31.5" customHeight="1">
      <c r="A17" s="58" t="s">
        <v>37</v>
      </c>
      <c r="B17" s="48" t="s">
        <v>449</v>
      </c>
      <c r="C17" s="78">
        <v>85</v>
      </c>
      <c r="D17" s="78">
        <v>5</v>
      </c>
      <c r="E17" s="78"/>
      <c r="F17" s="78">
        <f t="shared" si="1"/>
        <v>90</v>
      </c>
    </row>
    <row r="18" spans="1:6" ht="31.5" customHeight="1">
      <c r="A18" s="58" t="s">
        <v>38</v>
      </c>
      <c r="B18" s="48" t="s">
        <v>450</v>
      </c>
      <c r="C18" s="78">
        <v>72</v>
      </c>
      <c r="D18" s="78">
        <v>5</v>
      </c>
      <c r="E18" s="78"/>
      <c r="F18" s="78">
        <f t="shared" si="1"/>
        <v>77</v>
      </c>
    </row>
    <row r="19" spans="1:6" ht="31.5" customHeight="1">
      <c r="A19" s="58" t="s">
        <v>39</v>
      </c>
      <c r="B19" s="48" t="s">
        <v>453</v>
      </c>
      <c r="C19" s="78">
        <v>74</v>
      </c>
      <c r="D19" s="78">
        <v>5</v>
      </c>
      <c r="E19" s="78"/>
      <c r="F19" s="78">
        <f t="shared" si="1"/>
        <v>79</v>
      </c>
    </row>
    <row r="20" spans="1:6" ht="31.5" customHeight="1">
      <c r="A20" s="58" t="s">
        <v>40</v>
      </c>
      <c r="B20" s="48" t="s">
        <v>451</v>
      </c>
      <c r="C20" s="78"/>
      <c r="D20" s="78"/>
      <c r="E20" s="78"/>
      <c r="F20" s="78">
        <f t="shared" si="1"/>
        <v>0</v>
      </c>
    </row>
    <row r="21" spans="1:6" ht="31.5" customHeight="1">
      <c r="A21" s="58" t="s">
        <v>41</v>
      </c>
      <c r="B21" s="48" t="s">
        <v>452</v>
      </c>
      <c r="C21" s="78">
        <v>73</v>
      </c>
      <c r="D21" s="78">
        <v>5</v>
      </c>
      <c r="E21" s="78"/>
      <c r="F21" s="78">
        <f t="shared" si="1"/>
        <v>78</v>
      </c>
    </row>
    <row r="22" ht="31.5" customHeight="1"/>
    <row r="23" ht="31.5" customHeight="1"/>
  </sheetData>
  <sheetProtection/>
  <printOptions/>
  <pageMargins left="0.7874015748031497" right="0.3937007874015748" top="1.3779527559055118" bottom="0.984251968503937" header="0.9055118110236221" footer="0.5118110236220472"/>
  <pageSetup horizontalDpi="300" verticalDpi="300" orientation="portrait" paperSize="9" r:id="rId1"/>
  <headerFooter alignWithMargins="0">
    <oddHeader>&amp;C
&amp;R30. melléklet a 7/2013. (IV.18.) önkormányzati rendelethez
Foglalkoztatottak létszáma és személyi juttatásai
ezer Ft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57421875" style="40" customWidth="1"/>
    <col min="2" max="2" width="13.57421875" style="40" customWidth="1"/>
    <col min="3" max="3" width="45.57421875" style="86" customWidth="1"/>
    <col min="4" max="4" width="12.421875" style="168" customWidth="1"/>
    <col min="5" max="16384" width="9.140625" style="40" customWidth="1"/>
  </cols>
  <sheetData>
    <row r="1" spans="1:4" s="162" customFormat="1" ht="12.75">
      <c r="A1" s="142"/>
      <c r="B1" s="142" t="s">
        <v>614</v>
      </c>
      <c r="C1" s="134" t="s">
        <v>594</v>
      </c>
      <c r="D1" s="161" t="s">
        <v>595</v>
      </c>
    </row>
    <row r="2" spans="1:4" s="88" customFormat="1" ht="24.75" customHeight="1">
      <c r="A2" s="142" t="s">
        <v>468</v>
      </c>
      <c r="B2" s="87" t="s">
        <v>105</v>
      </c>
      <c r="C2" s="71" t="s">
        <v>217</v>
      </c>
      <c r="D2" s="119" t="s">
        <v>256</v>
      </c>
    </row>
    <row r="3" spans="1:4" s="88" customFormat="1" ht="18" customHeight="1">
      <c r="A3" s="142" t="s">
        <v>469</v>
      </c>
      <c r="B3" s="142">
        <v>382101</v>
      </c>
      <c r="C3" s="134" t="s">
        <v>106</v>
      </c>
      <c r="D3" s="161">
        <v>425</v>
      </c>
    </row>
    <row r="4" spans="1:4" s="88" customFormat="1" ht="18" customHeight="1">
      <c r="A4" s="142" t="s">
        <v>470</v>
      </c>
      <c r="B4" s="142">
        <v>562912</v>
      </c>
      <c r="C4" s="134" t="s">
        <v>107</v>
      </c>
      <c r="D4" s="161">
        <v>75</v>
      </c>
    </row>
    <row r="5" spans="1:4" s="88" customFormat="1" ht="18" customHeight="1">
      <c r="A5" s="142" t="s">
        <v>472</v>
      </c>
      <c r="B5" s="142">
        <v>562913</v>
      </c>
      <c r="C5" s="134" t="s">
        <v>108</v>
      </c>
      <c r="D5" s="161">
        <v>80</v>
      </c>
    </row>
    <row r="6" spans="1:4" s="88" customFormat="1" ht="18" customHeight="1">
      <c r="A6" s="142" t="s">
        <v>473</v>
      </c>
      <c r="B6" s="142">
        <v>562917</v>
      </c>
      <c r="C6" s="134" t="s">
        <v>143</v>
      </c>
      <c r="D6" s="161">
        <v>70</v>
      </c>
    </row>
    <row r="7" spans="1:4" s="88" customFormat="1" ht="18" customHeight="1">
      <c r="A7" s="142" t="s">
        <v>474</v>
      </c>
      <c r="B7" s="142">
        <v>851011</v>
      </c>
      <c r="C7" s="134" t="s">
        <v>109</v>
      </c>
      <c r="D7" s="161">
        <v>75</v>
      </c>
    </row>
    <row r="8" spans="1:4" s="88" customFormat="1" ht="18" customHeight="1">
      <c r="A8" s="142" t="s">
        <v>475</v>
      </c>
      <c r="B8" s="142"/>
      <c r="C8" s="134" t="s">
        <v>110</v>
      </c>
      <c r="D8" s="161">
        <v>76</v>
      </c>
    </row>
    <row r="9" spans="1:4" s="88" customFormat="1" ht="18" customHeight="1">
      <c r="A9" s="142" t="s">
        <v>476</v>
      </c>
      <c r="B9" s="142"/>
      <c r="C9" s="134" t="s">
        <v>111</v>
      </c>
      <c r="D9" s="161">
        <v>75</v>
      </c>
    </row>
    <row r="10" spans="1:4" s="88" customFormat="1" ht="18" customHeight="1">
      <c r="A10" s="142" t="s">
        <v>478</v>
      </c>
      <c r="B10" s="142">
        <v>852011</v>
      </c>
      <c r="C10" s="134" t="s">
        <v>112</v>
      </c>
      <c r="D10" s="161">
        <v>104</v>
      </c>
    </row>
    <row r="11" spans="1:4" s="88" customFormat="1" ht="18" customHeight="1">
      <c r="A11" s="142" t="s">
        <v>480</v>
      </c>
      <c r="B11" s="142"/>
      <c r="C11" s="134" t="s">
        <v>113</v>
      </c>
      <c r="D11" s="161">
        <v>55</v>
      </c>
    </row>
    <row r="12" spans="1:4" s="88" customFormat="1" ht="18" customHeight="1">
      <c r="A12" s="142" t="s">
        <v>481</v>
      </c>
      <c r="B12" s="142">
        <v>852021</v>
      </c>
      <c r="C12" s="134" t="s">
        <v>114</v>
      </c>
      <c r="D12" s="161">
        <v>104</v>
      </c>
    </row>
    <row r="13" spans="1:4" s="88" customFormat="1" ht="18" customHeight="1">
      <c r="A13" s="142" t="s">
        <v>36</v>
      </c>
      <c r="B13" s="142"/>
      <c r="C13" s="134" t="s">
        <v>115</v>
      </c>
      <c r="D13" s="161">
        <v>55</v>
      </c>
    </row>
    <row r="14" spans="1:4" s="88" customFormat="1" ht="18" customHeight="1">
      <c r="A14" s="142" t="s">
        <v>37</v>
      </c>
      <c r="B14" s="142"/>
      <c r="C14" s="134" t="s">
        <v>116</v>
      </c>
      <c r="D14" s="161">
        <v>50</v>
      </c>
    </row>
    <row r="15" spans="1:4" s="88" customFormat="1" ht="18" customHeight="1">
      <c r="A15" s="142" t="s">
        <v>38</v>
      </c>
      <c r="B15" s="142">
        <v>882111</v>
      </c>
      <c r="C15" s="134" t="s">
        <v>117</v>
      </c>
      <c r="D15" s="161">
        <v>11</v>
      </c>
    </row>
    <row r="16" spans="1:4" s="88" customFormat="1" ht="18" customHeight="1">
      <c r="A16" s="142" t="s">
        <v>39</v>
      </c>
      <c r="B16" s="142"/>
      <c r="C16" s="134" t="s">
        <v>118</v>
      </c>
      <c r="D16" s="161">
        <v>372360</v>
      </c>
    </row>
    <row r="17" spans="1:4" s="88" customFormat="1" ht="18" customHeight="1">
      <c r="A17" s="142" t="s">
        <v>40</v>
      </c>
      <c r="B17" s="169">
        <v>882113</v>
      </c>
      <c r="C17" s="170" t="s">
        <v>822</v>
      </c>
      <c r="D17" s="171">
        <v>17</v>
      </c>
    </row>
    <row r="18" spans="1:4" s="88" customFormat="1" ht="18" customHeight="1">
      <c r="A18" s="142" t="s">
        <v>41</v>
      </c>
      <c r="B18" s="169"/>
      <c r="C18" s="170" t="s">
        <v>823</v>
      </c>
      <c r="D18" s="171">
        <v>60941</v>
      </c>
    </row>
    <row r="19" spans="1:4" s="88" customFormat="1" ht="18" customHeight="1">
      <c r="A19" s="142" t="s">
        <v>42</v>
      </c>
      <c r="B19" s="169">
        <v>882115</v>
      </c>
      <c r="C19" s="170" t="s">
        <v>119</v>
      </c>
      <c r="D19" s="171">
        <v>3</v>
      </c>
    </row>
    <row r="20" spans="1:4" s="88" customFormat="1" ht="18" customHeight="1">
      <c r="A20" s="142" t="s">
        <v>43</v>
      </c>
      <c r="B20" s="142"/>
      <c r="C20" s="134" t="s">
        <v>120</v>
      </c>
      <c r="D20" s="161">
        <v>310000</v>
      </c>
    </row>
    <row r="21" spans="1:4" s="88" customFormat="1" ht="18" customHeight="1">
      <c r="A21" s="142" t="s">
        <v>44</v>
      </c>
      <c r="B21" s="142">
        <v>882116</v>
      </c>
      <c r="C21" s="134" t="s">
        <v>121</v>
      </c>
      <c r="D21" s="161">
        <v>4</v>
      </c>
    </row>
    <row r="22" spans="1:4" s="88" customFormat="1" ht="18" customHeight="1">
      <c r="A22" s="142" t="s">
        <v>45</v>
      </c>
      <c r="B22" s="142"/>
      <c r="C22" s="134" t="s">
        <v>122</v>
      </c>
      <c r="D22" s="161">
        <v>286500</v>
      </c>
    </row>
    <row r="23" spans="1:4" s="88" customFormat="1" ht="18" customHeight="1">
      <c r="A23" s="142" t="s">
        <v>46</v>
      </c>
      <c r="B23" s="142"/>
      <c r="C23" s="134" t="s">
        <v>123</v>
      </c>
      <c r="D23" s="161">
        <v>35</v>
      </c>
    </row>
    <row r="24" spans="1:4" s="88" customFormat="1" ht="18" customHeight="1">
      <c r="A24" s="142" t="s">
        <v>47</v>
      </c>
      <c r="B24" s="142"/>
      <c r="C24" s="134" t="s">
        <v>124</v>
      </c>
      <c r="D24" s="161">
        <v>32</v>
      </c>
    </row>
    <row r="25" spans="1:4" s="88" customFormat="1" ht="18" customHeight="1">
      <c r="A25" s="142" t="s">
        <v>48</v>
      </c>
      <c r="B25" s="142">
        <v>882122</v>
      </c>
      <c r="C25" s="134" t="s">
        <v>125</v>
      </c>
      <c r="D25" s="161">
        <v>41</v>
      </c>
    </row>
    <row r="26" spans="1:4" s="88" customFormat="1" ht="18" customHeight="1">
      <c r="A26" s="142" t="s">
        <v>49</v>
      </c>
      <c r="B26" s="142"/>
      <c r="C26" s="134" t="s">
        <v>126</v>
      </c>
      <c r="D26" s="161">
        <v>35968</v>
      </c>
    </row>
    <row r="27" spans="1:4" s="88" customFormat="1" ht="18" customHeight="1">
      <c r="A27" s="142" t="s">
        <v>50</v>
      </c>
      <c r="B27" s="142">
        <v>882123</v>
      </c>
      <c r="C27" s="134" t="s">
        <v>128</v>
      </c>
      <c r="D27" s="161">
        <v>9</v>
      </c>
    </row>
    <row r="28" spans="1:4" s="88" customFormat="1" ht="18" customHeight="1">
      <c r="A28" s="142" t="s">
        <v>51</v>
      </c>
      <c r="B28" s="142"/>
      <c r="C28" s="134" t="s">
        <v>129</v>
      </c>
      <c r="D28" s="161">
        <v>38888</v>
      </c>
    </row>
    <row r="29" spans="1:4" s="88" customFormat="1" ht="18" customHeight="1">
      <c r="A29" s="142" t="s">
        <v>52</v>
      </c>
      <c r="B29" s="142">
        <v>882124</v>
      </c>
      <c r="C29" s="134" t="s">
        <v>130</v>
      </c>
      <c r="D29" s="161">
        <v>9</v>
      </c>
    </row>
    <row r="30" spans="1:4" s="88" customFormat="1" ht="18" customHeight="1">
      <c r="A30" s="142" t="s">
        <v>53</v>
      </c>
      <c r="B30" s="142"/>
      <c r="C30" s="134" t="s">
        <v>131</v>
      </c>
      <c r="D30" s="161">
        <v>25000</v>
      </c>
    </row>
    <row r="31" spans="1:4" s="88" customFormat="1" ht="18" customHeight="1">
      <c r="A31" s="142" t="s">
        <v>54</v>
      </c>
      <c r="B31" s="142">
        <v>882125</v>
      </c>
      <c r="C31" s="134" t="s">
        <v>132</v>
      </c>
      <c r="D31" s="161">
        <v>2</v>
      </c>
    </row>
    <row r="32" spans="1:4" s="88" customFormat="1" ht="18" customHeight="1">
      <c r="A32" s="142" t="s">
        <v>55</v>
      </c>
      <c r="B32" s="142"/>
      <c r="C32" s="134" t="s">
        <v>133</v>
      </c>
      <c r="D32" s="161">
        <v>10500</v>
      </c>
    </row>
    <row r="33" spans="1:4" s="88" customFormat="1" ht="18" customHeight="1">
      <c r="A33" s="142" t="s">
        <v>56</v>
      </c>
      <c r="B33" s="142">
        <v>882129</v>
      </c>
      <c r="C33" s="134" t="s">
        <v>134</v>
      </c>
      <c r="D33" s="161">
        <v>103</v>
      </c>
    </row>
    <row r="34" spans="1:4" s="88" customFormat="1" ht="18" customHeight="1">
      <c r="A34" s="142" t="s">
        <v>57</v>
      </c>
      <c r="B34" s="142"/>
      <c r="C34" s="134" t="s">
        <v>135</v>
      </c>
      <c r="D34" s="161">
        <v>23330</v>
      </c>
    </row>
    <row r="35" spans="1:4" s="88" customFormat="1" ht="18" customHeight="1">
      <c r="A35" s="142" t="s">
        <v>58</v>
      </c>
      <c r="B35" s="142">
        <v>882202</v>
      </c>
      <c r="C35" s="134" t="s">
        <v>136</v>
      </c>
      <c r="D35" s="161">
        <v>10</v>
      </c>
    </row>
    <row r="36" spans="1:4" s="88" customFormat="1" ht="18" customHeight="1">
      <c r="A36" s="142" t="s">
        <v>59</v>
      </c>
      <c r="B36" s="142"/>
      <c r="C36" s="134" t="s">
        <v>137</v>
      </c>
      <c r="D36" s="161">
        <v>10100</v>
      </c>
    </row>
    <row r="37" spans="1:4" s="88" customFormat="1" ht="18" customHeight="1">
      <c r="A37" s="142" t="s">
        <v>60</v>
      </c>
      <c r="B37" s="142">
        <v>889921</v>
      </c>
      <c r="C37" s="134" t="s">
        <v>138</v>
      </c>
      <c r="D37" s="161">
        <v>38</v>
      </c>
    </row>
    <row r="38" spans="1:4" s="88" customFormat="1" ht="18" customHeight="1">
      <c r="A38" s="142" t="s">
        <v>61</v>
      </c>
      <c r="B38" s="142"/>
      <c r="C38" s="134" t="s">
        <v>139</v>
      </c>
      <c r="D38" s="161">
        <v>38</v>
      </c>
    </row>
    <row r="39" spans="1:4" s="88" customFormat="1" ht="18" customHeight="1">
      <c r="A39" s="142" t="s">
        <v>62</v>
      </c>
      <c r="B39" s="142">
        <v>889922</v>
      </c>
      <c r="C39" s="134" t="s">
        <v>140</v>
      </c>
      <c r="D39" s="161">
        <v>6</v>
      </c>
    </row>
    <row r="40" spans="1:4" s="88" customFormat="1" ht="18" customHeight="1">
      <c r="A40" s="142" t="s">
        <v>63</v>
      </c>
      <c r="B40" s="142"/>
      <c r="C40" s="134" t="s">
        <v>141</v>
      </c>
      <c r="D40" s="161">
        <v>6</v>
      </c>
    </row>
    <row r="41" spans="1:4" s="88" customFormat="1" ht="18" customHeight="1">
      <c r="A41" s="142" t="s">
        <v>64</v>
      </c>
      <c r="B41" s="142">
        <v>890442</v>
      </c>
      <c r="C41" s="134" t="s">
        <v>142</v>
      </c>
      <c r="D41" s="161">
        <v>18</v>
      </c>
    </row>
    <row r="42" spans="1:4" s="88" customFormat="1" ht="18" customHeight="1">
      <c r="A42" s="142" t="s">
        <v>65</v>
      </c>
      <c r="B42" s="142">
        <v>910123</v>
      </c>
      <c r="C42" s="134" t="s">
        <v>821</v>
      </c>
      <c r="D42" s="161">
        <v>25</v>
      </c>
    </row>
    <row r="43" spans="1:4" ht="18" customHeight="1">
      <c r="A43" s="142" t="s">
        <v>66</v>
      </c>
      <c r="B43" s="142">
        <v>931102</v>
      </c>
      <c r="C43" s="163" t="s">
        <v>824</v>
      </c>
      <c r="D43" s="161">
        <v>360</v>
      </c>
    </row>
    <row r="44" spans="1:4" s="115" customFormat="1" ht="24.75" customHeight="1">
      <c r="A44" s="164"/>
      <c r="B44" s="164"/>
      <c r="C44" s="165"/>
      <c r="D44" s="166"/>
    </row>
    <row r="45" spans="1:4" s="115" customFormat="1" ht="24.75" customHeight="1">
      <c r="A45" s="164"/>
      <c r="B45" s="164"/>
      <c r="C45" s="165"/>
      <c r="D45" s="166"/>
    </row>
    <row r="46" spans="1:4" s="115" customFormat="1" ht="24.75" customHeight="1">
      <c r="A46" s="164"/>
      <c r="B46" s="164"/>
      <c r="C46" s="165"/>
      <c r="D46" s="166"/>
    </row>
    <row r="47" spans="1:4" s="115" customFormat="1" ht="24.75" customHeight="1">
      <c r="A47" s="164"/>
      <c r="B47" s="164"/>
      <c r="C47" s="165"/>
      <c r="D47" s="166"/>
    </row>
    <row r="48" spans="1:4" s="115" customFormat="1" ht="24.75" customHeight="1">
      <c r="A48" s="164"/>
      <c r="B48" s="164"/>
      <c r="C48" s="165"/>
      <c r="D48" s="166"/>
    </row>
    <row r="49" spans="1:4" s="115" customFormat="1" ht="24.75" customHeight="1">
      <c r="A49" s="164"/>
      <c r="B49" s="164"/>
      <c r="C49" s="167"/>
      <c r="D49" s="166"/>
    </row>
    <row r="50" spans="1:4" s="115" customFormat="1" ht="24.75" customHeight="1">
      <c r="A50" s="164"/>
      <c r="B50" s="164"/>
      <c r="C50" s="165"/>
      <c r="D50" s="166"/>
    </row>
    <row r="51" spans="1:4" s="115" customFormat="1" ht="24.75" customHeight="1">
      <c r="A51" s="164"/>
      <c r="B51" s="164"/>
      <c r="C51" s="165"/>
      <c r="D51" s="166"/>
    </row>
    <row r="52" spans="1:4" s="115" customFormat="1" ht="24.75" customHeight="1">
      <c r="A52" s="164"/>
      <c r="B52" s="164"/>
      <c r="C52" s="167"/>
      <c r="D52" s="166"/>
    </row>
    <row r="53" spans="1:4" s="115" customFormat="1" ht="24.75" customHeight="1">
      <c r="A53" s="164"/>
      <c r="B53" s="164"/>
      <c r="C53" s="165"/>
      <c r="D53" s="166"/>
    </row>
    <row r="54" spans="1:4" s="115" customFormat="1" ht="24.75" customHeight="1">
      <c r="A54" s="164"/>
      <c r="B54" s="164"/>
      <c r="C54" s="167"/>
      <c r="D54" s="166"/>
    </row>
    <row r="55" spans="1:4" s="115" customFormat="1" ht="24.75" customHeight="1">
      <c r="A55" s="164"/>
      <c r="B55" s="164"/>
      <c r="C55" s="165"/>
      <c r="D55" s="166"/>
    </row>
    <row r="56" spans="1:4" s="115" customFormat="1" ht="24.75" customHeight="1">
      <c r="A56" s="164"/>
      <c r="B56" s="164"/>
      <c r="C56" s="167"/>
      <c r="D56" s="166"/>
    </row>
    <row r="57" spans="1:4" s="115" customFormat="1" ht="24.75" customHeight="1">
      <c r="A57" s="164"/>
      <c r="B57" s="164"/>
      <c r="C57" s="165"/>
      <c r="D57" s="166"/>
    </row>
    <row r="58" spans="1:4" s="115" customFormat="1" ht="24.75" customHeight="1">
      <c r="A58" s="164"/>
      <c r="B58" s="164"/>
      <c r="C58" s="167"/>
      <c r="D58" s="166"/>
    </row>
    <row r="59" spans="1:4" s="115" customFormat="1" ht="24.75" customHeight="1">
      <c r="A59" s="164"/>
      <c r="B59" s="164"/>
      <c r="C59" s="165"/>
      <c r="D59" s="166"/>
    </row>
    <row r="60" spans="1:4" s="115" customFormat="1" ht="24.75" customHeight="1">
      <c r="A60" s="164"/>
      <c r="B60" s="164"/>
      <c r="C60" s="165"/>
      <c r="D60" s="166"/>
    </row>
    <row r="61" spans="3:4" s="115" customFormat="1" ht="12.75">
      <c r="C61" s="167"/>
      <c r="D61" s="166"/>
    </row>
    <row r="62" spans="3:4" s="115" customFormat="1" ht="12.75">
      <c r="C62" s="167"/>
      <c r="D62" s="166"/>
    </row>
    <row r="63" spans="3:4" s="115" customFormat="1" ht="12.75">
      <c r="C63" s="167"/>
      <c r="D63" s="166"/>
    </row>
    <row r="64" spans="3:4" s="115" customFormat="1" ht="12.75">
      <c r="C64" s="167"/>
      <c r="D64" s="166"/>
    </row>
  </sheetData>
  <sheetProtection/>
  <printOptions/>
  <pageMargins left="1.1811023622047245" right="0.7874015748031497" top="0.7874015748031497" bottom="0" header="0.31496062992125984" footer="0.5118110236220472"/>
  <pageSetup horizontalDpi="600" verticalDpi="600" orientation="portrait" paperSize="9" r:id="rId1"/>
  <headerFooter alignWithMargins="0">
    <oddHeader>&amp;R31. melléklet a 7/2013. (IV.18.) önkormányzati rendelethez
Az önkormányzat mutatószámai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8">
      <selection activeCell="B35" sqref="B35"/>
    </sheetView>
  </sheetViews>
  <sheetFormatPr defaultColWidth="9.140625" defaultRowHeight="12.75"/>
  <cols>
    <col min="1" max="1" width="4.8515625" style="36" customWidth="1"/>
    <col min="2" max="2" width="37.7109375" style="42" customWidth="1"/>
    <col min="3" max="3" width="6.7109375" style="62" customWidth="1"/>
    <col min="4" max="4" width="12.28125" style="232" customWidth="1"/>
    <col min="5" max="6" width="12.28125" style="36" customWidth="1"/>
    <col min="7" max="7" width="10.421875" style="232" customWidth="1"/>
    <col min="8" max="9" width="9.140625" style="36" customWidth="1"/>
    <col min="10" max="10" width="10.140625" style="36" customWidth="1"/>
    <col min="11" max="14" width="9.140625" style="36" customWidth="1"/>
    <col min="15" max="15" width="12.7109375" style="36" customWidth="1"/>
    <col min="16" max="16384" width="9.140625" style="36" customWidth="1"/>
  </cols>
  <sheetData>
    <row r="1" spans="1:7" s="215" customFormat="1" ht="15">
      <c r="A1" s="213"/>
      <c r="B1" s="59" t="s">
        <v>614</v>
      </c>
      <c r="C1" s="59" t="s">
        <v>594</v>
      </c>
      <c r="D1" s="214" t="s">
        <v>595</v>
      </c>
      <c r="E1" s="213" t="s">
        <v>596</v>
      </c>
      <c r="F1" s="213" t="s">
        <v>597</v>
      </c>
      <c r="G1" s="214" t="s">
        <v>615</v>
      </c>
    </row>
    <row r="2" spans="1:7" s="70" customFormat="1" ht="47.25">
      <c r="A2" s="58" t="s">
        <v>468</v>
      </c>
      <c r="B2" s="216" t="s">
        <v>240</v>
      </c>
      <c r="C2" s="69" t="s">
        <v>265</v>
      </c>
      <c r="D2" s="66" t="s">
        <v>647</v>
      </c>
      <c r="E2" s="23" t="s">
        <v>632</v>
      </c>
      <c r="F2" s="23" t="s">
        <v>628</v>
      </c>
      <c r="G2" s="23" t="s">
        <v>646</v>
      </c>
    </row>
    <row r="3" spans="1:10" ht="18" customHeight="1">
      <c r="A3" s="58" t="s">
        <v>469</v>
      </c>
      <c r="B3" s="217" t="s">
        <v>243</v>
      </c>
      <c r="C3" s="218">
        <v>17</v>
      </c>
      <c r="D3" s="47">
        <v>22000</v>
      </c>
      <c r="E3" s="47">
        <v>32400</v>
      </c>
      <c r="F3" s="47">
        <v>32401</v>
      </c>
      <c r="G3" s="272">
        <f>IF(ISERROR(F3/E3),0,F3/E3)</f>
        <v>1.0000308641975308</v>
      </c>
      <c r="J3" s="219"/>
    </row>
    <row r="4" spans="1:7" ht="18" customHeight="1">
      <c r="A4" s="58" t="s">
        <v>470</v>
      </c>
      <c r="B4" s="220" t="s">
        <v>244</v>
      </c>
      <c r="C4" s="59"/>
      <c r="D4" s="47">
        <v>5700</v>
      </c>
      <c r="E4" s="47">
        <v>11996</v>
      </c>
      <c r="F4" s="47">
        <v>12004</v>
      </c>
      <c r="G4" s="272">
        <f aca="true" t="shared" si="0" ref="G4:G40">IF(ISERROR(F4/E4),0,F4/E4)</f>
        <v>1.0006668889629877</v>
      </c>
    </row>
    <row r="5" spans="1:15" ht="18" customHeight="1">
      <c r="A5" s="58" t="s">
        <v>472</v>
      </c>
      <c r="B5" s="220" t="s">
        <v>245</v>
      </c>
      <c r="C5" s="59"/>
      <c r="D5" s="47">
        <v>32000</v>
      </c>
      <c r="E5" s="47">
        <v>44256</v>
      </c>
      <c r="F5" s="47">
        <v>44278</v>
      </c>
      <c r="G5" s="272">
        <f t="shared" si="0"/>
        <v>1.0004971077368041</v>
      </c>
      <c r="H5" s="36">
        <v>4931</v>
      </c>
      <c r="I5" s="36">
        <v>1143</v>
      </c>
      <c r="J5" s="36">
        <v>489</v>
      </c>
      <c r="K5" s="36">
        <v>5109</v>
      </c>
      <c r="L5" s="36">
        <v>1374</v>
      </c>
      <c r="M5" s="36">
        <f>SUM(H5:L5)</f>
        <v>13046</v>
      </c>
      <c r="O5" s="219"/>
    </row>
    <row r="6" spans="1:15" ht="18" customHeight="1">
      <c r="A6" s="58" t="s">
        <v>473</v>
      </c>
      <c r="B6" s="303" t="s">
        <v>815</v>
      </c>
      <c r="C6" s="304"/>
      <c r="D6" s="305"/>
      <c r="E6" s="305"/>
      <c r="F6" s="305">
        <v>4565</v>
      </c>
      <c r="G6" s="272"/>
      <c r="O6" s="219"/>
    </row>
    <row r="7" spans="1:12" s="219" customFormat="1" ht="18" customHeight="1" thickBot="1">
      <c r="A7" s="58" t="s">
        <v>474</v>
      </c>
      <c r="B7" s="221" t="s">
        <v>662</v>
      </c>
      <c r="C7" s="222"/>
      <c r="D7" s="223">
        <f>SUM(D3:D5)</f>
        <v>59700</v>
      </c>
      <c r="E7" s="223">
        <f>SUM(E3:E5)</f>
        <v>88652</v>
      </c>
      <c r="F7" s="223">
        <f>SUM(F3:F6)</f>
        <v>93248</v>
      </c>
      <c r="G7" s="272">
        <f t="shared" si="0"/>
        <v>1.0518431620268014</v>
      </c>
      <c r="H7" s="219" t="s">
        <v>758</v>
      </c>
      <c r="I7" s="219" t="s">
        <v>759</v>
      </c>
      <c r="J7" s="219" t="s">
        <v>760</v>
      </c>
      <c r="K7" s="219" t="s">
        <v>754</v>
      </c>
      <c r="L7" s="219" t="s">
        <v>755</v>
      </c>
    </row>
    <row r="8" spans="1:10" ht="18" customHeight="1">
      <c r="A8" s="58" t="s">
        <v>475</v>
      </c>
      <c r="B8" s="217" t="s">
        <v>243</v>
      </c>
      <c r="C8" s="218">
        <v>10</v>
      </c>
      <c r="D8" s="47">
        <v>1656</v>
      </c>
      <c r="E8" s="47">
        <v>3000</v>
      </c>
      <c r="F8" s="47">
        <v>2891</v>
      </c>
      <c r="G8" s="272">
        <f t="shared" si="0"/>
        <v>0.9636666666666667</v>
      </c>
      <c r="J8" s="219"/>
    </row>
    <row r="9" spans="1:10" ht="18" customHeight="1">
      <c r="A9" s="58" t="s">
        <v>476</v>
      </c>
      <c r="B9" s="220" t="s">
        <v>244</v>
      </c>
      <c r="C9" s="59"/>
      <c r="D9" s="47">
        <v>447</v>
      </c>
      <c r="E9" s="47">
        <v>810</v>
      </c>
      <c r="F9" s="47">
        <v>503</v>
      </c>
      <c r="G9" s="272">
        <f t="shared" si="0"/>
        <v>0.6209876543209877</v>
      </c>
      <c r="J9" s="219"/>
    </row>
    <row r="10" spans="1:7" ht="18" customHeight="1">
      <c r="A10" s="58" t="s">
        <v>478</v>
      </c>
      <c r="B10" s="220" t="s">
        <v>245</v>
      </c>
      <c r="C10" s="59"/>
      <c r="D10" s="47"/>
      <c r="E10" s="47"/>
      <c r="F10" s="47">
        <v>2</v>
      </c>
      <c r="G10" s="272">
        <f t="shared" si="0"/>
        <v>0</v>
      </c>
    </row>
    <row r="11" spans="1:7" s="219" customFormat="1" ht="18" customHeight="1" thickBot="1">
      <c r="A11" s="58" t="s">
        <v>480</v>
      </c>
      <c r="B11" s="221" t="s">
        <v>663</v>
      </c>
      <c r="C11" s="222"/>
      <c r="D11" s="223">
        <f>SUM(D8:D10)</f>
        <v>2103</v>
      </c>
      <c r="E11" s="223">
        <f>SUM(E8:E10)</f>
        <v>3810</v>
      </c>
      <c r="F11" s="223">
        <f>SUM(F8:F10)</f>
        <v>3396</v>
      </c>
      <c r="G11" s="272">
        <f t="shared" si="0"/>
        <v>0.8913385826771654</v>
      </c>
    </row>
    <row r="12" spans="1:7" ht="18" customHeight="1">
      <c r="A12" s="58" t="s">
        <v>481</v>
      </c>
      <c r="B12" s="217" t="s">
        <v>243</v>
      </c>
      <c r="C12" s="218">
        <v>2</v>
      </c>
      <c r="D12" s="47">
        <v>4160</v>
      </c>
      <c r="E12" s="47">
        <v>4160</v>
      </c>
      <c r="F12" s="47">
        <v>3839</v>
      </c>
      <c r="G12" s="272">
        <f t="shared" si="0"/>
        <v>0.9228365384615385</v>
      </c>
    </row>
    <row r="13" spans="1:7" ht="18" customHeight="1">
      <c r="A13" s="58" t="s">
        <v>36</v>
      </c>
      <c r="B13" s="220" t="s">
        <v>244</v>
      </c>
      <c r="C13" s="59"/>
      <c r="D13" s="47">
        <v>990</v>
      </c>
      <c r="E13" s="47">
        <v>990</v>
      </c>
      <c r="F13" s="47">
        <v>900</v>
      </c>
      <c r="G13" s="272">
        <f t="shared" si="0"/>
        <v>0.9090909090909091</v>
      </c>
    </row>
    <row r="14" spans="1:7" ht="18" customHeight="1">
      <c r="A14" s="58" t="s">
        <v>37</v>
      </c>
      <c r="B14" s="220" t="s">
        <v>245</v>
      </c>
      <c r="C14" s="59"/>
      <c r="D14" s="47">
        <v>2500</v>
      </c>
      <c r="E14" s="47">
        <v>1700</v>
      </c>
      <c r="F14" s="47">
        <v>945</v>
      </c>
      <c r="G14" s="272">
        <f t="shared" si="0"/>
        <v>0.5558823529411765</v>
      </c>
    </row>
    <row r="15" spans="1:7" s="219" customFormat="1" ht="27" customHeight="1" thickBot="1">
      <c r="A15" s="58" t="s">
        <v>38</v>
      </c>
      <c r="B15" s="224" t="s">
        <v>664</v>
      </c>
      <c r="C15" s="222"/>
      <c r="D15" s="223">
        <f>SUM(D12:D14)</f>
        <v>7650</v>
      </c>
      <c r="E15" s="223">
        <f>SUM(E12:E14)</f>
        <v>6850</v>
      </c>
      <c r="F15" s="223">
        <f>SUM(F12:F14)</f>
        <v>5684</v>
      </c>
      <c r="G15" s="272">
        <f t="shared" si="0"/>
        <v>0.8297810218978102</v>
      </c>
    </row>
    <row r="16" spans="1:7" ht="18" customHeight="1">
      <c r="A16" s="58" t="s">
        <v>39</v>
      </c>
      <c r="B16" s="217" t="s">
        <v>243</v>
      </c>
      <c r="C16" s="218">
        <v>1</v>
      </c>
      <c r="D16" s="47">
        <v>2060</v>
      </c>
      <c r="E16" s="47">
        <v>2060</v>
      </c>
      <c r="F16" s="47">
        <v>2067</v>
      </c>
      <c r="G16" s="272">
        <f t="shared" si="0"/>
        <v>1.0033980582524271</v>
      </c>
    </row>
    <row r="17" spans="1:7" ht="18" customHeight="1">
      <c r="A17" s="58" t="s">
        <v>40</v>
      </c>
      <c r="B17" s="220" t="s">
        <v>244</v>
      </c>
      <c r="C17" s="59"/>
      <c r="D17" s="47">
        <v>480</v>
      </c>
      <c r="E17" s="47">
        <v>480</v>
      </c>
      <c r="F17" s="47">
        <v>509</v>
      </c>
      <c r="G17" s="272">
        <f t="shared" si="0"/>
        <v>1.0604166666666666</v>
      </c>
    </row>
    <row r="18" spans="1:7" ht="18" customHeight="1">
      <c r="A18" s="58" t="s">
        <v>41</v>
      </c>
      <c r="B18" s="220" t="s">
        <v>245</v>
      </c>
      <c r="C18" s="59"/>
      <c r="D18" s="47">
        <v>150</v>
      </c>
      <c r="E18" s="47">
        <v>150</v>
      </c>
      <c r="F18" s="47">
        <v>72</v>
      </c>
      <c r="G18" s="272">
        <f t="shared" si="0"/>
        <v>0.48</v>
      </c>
    </row>
    <row r="19" spans="1:7" s="219" customFormat="1" ht="18" customHeight="1" thickBot="1">
      <c r="A19" s="58" t="s">
        <v>42</v>
      </c>
      <c r="B19" s="225" t="s">
        <v>665</v>
      </c>
      <c r="C19" s="222"/>
      <c r="D19" s="223">
        <f>SUM(D16:D18)</f>
        <v>2690</v>
      </c>
      <c r="E19" s="223">
        <f>SUM(E16:E18)</f>
        <v>2690</v>
      </c>
      <c r="F19" s="223">
        <f>SUM(F16:F18)</f>
        <v>2648</v>
      </c>
      <c r="G19" s="272">
        <f t="shared" si="0"/>
        <v>0.9843866171003718</v>
      </c>
    </row>
    <row r="20" spans="1:7" ht="18" customHeight="1">
      <c r="A20" s="58" t="s">
        <v>43</v>
      </c>
      <c r="B20" s="217" t="s">
        <v>243</v>
      </c>
      <c r="C20" s="218">
        <v>1</v>
      </c>
      <c r="D20" s="47">
        <v>2550</v>
      </c>
      <c r="E20" s="47">
        <v>2550</v>
      </c>
      <c r="F20" s="47">
        <v>2411</v>
      </c>
      <c r="G20" s="272">
        <f t="shared" si="0"/>
        <v>0.9454901960784313</v>
      </c>
    </row>
    <row r="21" spans="1:7" ht="18" customHeight="1">
      <c r="A21" s="58" t="s">
        <v>44</v>
      </c>
      <c r="B21" s="220" t="s">
        <v>244</v>
      </c>
      <c r="C21" s="59"/>
      <c r="D21" s="47">
        <v>600</v>
      </c>
      <c r="E21" s="47">
        <v>600</v>
      </c>
      <c r="F21" s="47">
        <v>596</v>
      </c>
      <c r="G21" s="272">
        <f t="shared" si="0"/>
        <v>0.9933333333333333</v>
      </c>
    </row>
    <row r="22" spans="1:7" ht="18" customHeight="1">
      <c r="A22" s="58" t="s">
        <v>45</v>
      </c>
      <c r="B22" s="220" t="s">
        <v>245</v>
      </c>
      <c r="C22" s="59"/>
      <c r="D22" s="47">
        <v>500</v>
      </c>
      <c r="E22" s="47">
        <v>500</v>
      </c>
      <c r="F22" s="47">
        <v>1084</v>
      </c>
      <c r="G22" s="272">
        <f t="shared" si="0"/>
        <v>2.168</v>
      </c>
    </row>
    <row r="23" spans="1:7" s="219" customFormat="1" ht="18" customHeight="1" thickBot="1">
      <c r="A23" s="58" t="s">
        <v>46</v>
      </c>
      <c r="B23" s="221" t="s">
        <v>666</v>
      </c>
      <c r="C23" s="222"/>
      <c r="D23" s="223">
        <f>SUM(D20:D22)</f>
        <v>3650</v>
      </c>
      <c r="E23" s="223">
        <f>SUM(E20:E22)</f>
        <v>3650</v>
      </c>
      <c r="F23" s="223">
        <f>SUM(F20:F22)</f>
        <v>4091</v>
      </c>
      <c r="G23" s="272">
        <f t="shared" si="0"/>
        <v>1.1208219178082193</v>
      </c>
    </row>
    <row r="24" spans="1:7" ht="18" customHeight="1">
      <c r="A24" s="58" t="s">
        <v>47</v>
      </c>
      <c r="B24" s="226" t="s">
        <v>667</v>
      </c>
      <c r="C24" s="59"/>
      <c r="D24" s="47">
        <v>5300</v>
      </c>
      <c r="E24" s="47">
        <v>6200</v>
      </c>
      <c r="F24" s="47">
        <v>6184</v>
      </c>
      <c r="G24" s="272">
        <f t="shared" si="0"/>
        <v>0.9974193548387097</v>
      </c>
    </row>
    <row r="25" spans="1:7" ht="18" customHeight="1">
      <c r="A25" s="58" t="s">
        <v>48</v>
      </c>
      <c r="B25" s="226" t="s">
        <v>753</v>
      </c>
      <c r="C25" s="59"/>
      <c r="D25" s="47">
        <v>600</v>
      </c>
      <c r="E25" s="47">
        <v>200</v>
      </c>
      <c r="F25" s="47">
        <v>167</v>
      </c>
      <c r="G25" s="272">
        <f t="shared" si="0"/>
        <v>0.835</v>
      </c>
    </row>
    <row r="26" spans="1:7" ht="18" customHeight="1">
      <c r="A26" s="58" t="s">
        <v>49</v>
      </c>
      <c r="B26" s="227" t="s">
        <v>668</v>
      </c>
      <c r="C26" s="218"/>
      <c r="D26" s="47">
        <v>840</v>
      </c>
      <c r="E26" s="47">
        <v>840</v>
      </c>
      <c r="F26" s="47">
        <v>781</v>
      </c>
      <c r="G26" s="272">
        <f t="shared" si="0"/>
        <v>0.9297619047619048</v>
      </c>
    </row>
    <row r="27" spans="1:7" ht="18" customHeight="1">
      <c r="A27" s="58" t="s">
        <v>50</v>
      </c>
      <c r="B27" s="227" t="s">
        <v>669</v>
      </c>
      <c r="C27" s="218"/>
      <c r="D27" s="47">
        <v>200</v>
      </c>
      <c r="E27" s="47">
        <v>0</v>
      </c>
      <c r="F27" s="47"/>
      <c r="G27" s="272">
        <f t="shared" si="0"/>
        <v>0</v>
      </c>
    </row>
    <row r="28" spans="1:7" ht="18" customHeight="1">
      <c r="A28" s="58" t="s">
        <v>51</v>
      </c>
      <c r="B28" s="227" t="s">
        <v>670</v>
      </c>
      <c r="C28" s="218"/>
      <c r="D28" s="47">
        <v>300</v>
      </c>
      <c r="E28" s="47">
        <v>700</v>
      </c>
      <c r="F28" s="47">
        <v>713</v>
      </c>
      <c r="G28" s="272">
        <f t="shared" si="0"/>
        <v>1.0185714285714285</v>
      </c>
    </row>
    <row r="29" spans="1:7" ht="18" customHeight="1">
      <c r="A29" s="58" t="s">
        <v>52</v>
      </c>
      <c r="B29" s="227" t="s">
        <v>16</v>
      </c>
      <c r="C29" s="218"/>
      <c r="D29" s="47"/>
      <c r="E29" s="47">
        <v>1028</v>
      </c>
      <c r="F29" s="47">
        <v>1028</v>
      </c>
      <c r="G29" s="272">
        <f t="shared" si="0"/>
        <v>1</v>
      </c>
    </row>
    <row r="30" spans="1:7" ht="18" customHeight="1">
      <c r="A30" s="58" t="s">
        <v>53</v>
      </c>
      <c r="B30" s="226" t="s">
        <v>671</v>
      </c>
      <c r="C30" s="59"/>
      <c r="D30" s="47">
        <v>14000</v>
      </c>
      <c r="E30" s="47">
        <v>15000</v>
      </c>
      <c r="F30" s="47">
        <v>14968</v>
      </c>
      <c r="G30" s="272">
        <f t="shared" si="0"/>
        <v>0.9978666666666667</v>
      </c>
    </row>
    <row r="31" spans="1:7" ht="18" customHeight="1">
      <c r="A31" s="58" t="s">
        <v>54</v>
      </c>
      <c r="B31" s="226" t="s">
        <v>672</v>
      </c>
      <c r="C31" s="59"/>
      <c r="D31" s="47">
        <v>500</v>
      </c>
      <c r="E31" s="47">
        <v>500</v>
      </c>
      <c r="F31" s="47">
        <v>283</v>
      </c>
      <c r="G31" s="272">
        <f t="shared" si="0"/>
        <v>0.566</v>
      </c>
    </row>
    <row r="32" spans="1:8" ht="18" customHeight="1">
      <c r="A32" s="58" t="s">
        <v>55</v>
      </c>
      <c r="B32" s="228" t="s">
        <v>673</v>
      </c>
      <c r="C32" s="59"/>
      <c r="D32" s="47">
        <v>3000</v>
      </c>
      <c r="E32" s="47">
        <v>8600</v>
      </c>
      <c r="F32" s="47">
        <v>8604</v>
      </c>
      <c r="G32" s="272">
        <f t="shared" si="0"/>
        <v>1.0004651162790699</v>
      </c>
      <c r="H32" s="36">
        <v>313</v>
      </c>
    </row>
    <row r="33" spans="1:7" ht="18" customHeight="1">
      <c r="A33" s="58" t="s">
        <v>56</v>
      </c>
      <c r="B33" s="228" t="s">
        <v>674</v>
      </c>
      <c r="C33" s="59"/>
      <c r="D33" s="47">
        <v>1000</v>
      </c>
      <c r="E33" s="47">
        <v>9800</v>
      </c>
      <c r="F33" s="47">
        <v>9776</v>
      </c>
      <c r="G33" s="272">
        <f t="shared" si="0"/>
        <v>0.9975510204081632</v>
      </c>
    </row>
    <row r="34" spans="1:7" ht="18" customHeight="1">
      <c r="A34" s="58" t="s">
        <v>57</v>
      </c>
      <c r="B34" s="228" t="s">
        <v>675</v>
      </c>
      <c r="C34" s="59"/>
      <c r="D34" s="47">
        <v>2000</v>
      </c>
      <c r="E34" s="47">
        <v>3840</v>
      </c>
      <c r="F34" s="47">
        <v>3757</v>
      </c>
      <c r="G34" s="272">
        <f t="shared" si="0"/>
        <v>0.9783854166666667</v>
      </c>
    </row>
    <row r="35" spans="1:7" ht="18" customHeight="1">
      <c r="A35" s="58" t="s">
        <v>58</v>
      </c>
      <c r="B35" s="228" t="s">
        <v>524</v>
      </c>
      <c r="C35" s="59"/>
      <c r="D35" s="47">
        <v>2500</v>
      </c>
      <c r="E35" s="47">
        <v>1500</v>
      </c>
      <c r="F35" s="47">
        <v>1143</v>
      </c>
      <c r="G35" s="272">
        <f t="shared" si="0"/>
        <v>0.762</v>
      </c>
    </row>
    <row r="36" spans="1:7" ht="18" customHeight="1">
      <c r="A36" s="58" t="s">
        <v>59</v>
      </c>
      <c r="B36" s="228" t="s">
        <v>519</v>
      </c>
      <c r="C36" s="59"/>
      <c r="D36" s="47">
        <v>2000</v>
      </c>
      <c r="E36" s="47">
        <v>5100</v>
      </c>
      <c r="F36" s="47">
        <v>5109</v>
      </c>
      <c r="G36" s="272">
        <f t="shared" si="0"/>
        <v>1.001764705882353</v>
      </c>
    </row>
    <row r="37" spans="1:7" ht="18" customHeight="1">
      <c r="A37" s="58" t="s">
        <v>60</v>
      </c>
      <c r="B37" s="228" t="s">
        <v>676</v>
      </c>
      <c r="C37" s="59"/>
      <c r="D37" s="47"/>
      <c r="E37" s="47">
        <v>500</v>
      </c>
      <c r="F37" s="47">
        <v>489</v>
      </c>
      <c r="G37" s="272">
        <f t="shared" si="0"/>
        <v>0.978</v>
      </c>
    </row>
    <row r="38" spans="1:7" ht="18" customHeight="1">
      <c r="A38" s="58" t="s">
        <v>61</v>
      </c>
      <c r="B38" s="228" t="s">
        <v>561</v>
      </c>
      <c r="C38" s="59"/>
      <c r="D38" s="47">
        <v>3100</v>
      </c>
      <c r="E38" s="47">
        <v>0</v>
      </c>
      <c r="F38" s="47">
        <v>0</v>
      </c>
      <c r="G38" s="272">
        <f t="shared" si="0"/>
        <v>0</v>
      </c>
    </row>
    <row r="39" spans="1:7" ht="18" customHeight="1">
      <c r="A39" s="58" t="s">
        <v>62</v>
      </c>
      <c r="B39" s="228" t="s">
        <v>677</v>
      </c>
      <c r="C39" s="59">
        <v>9</v>
      </c>
      <c r="D39" s="47">
        <v>64000</v>
      </c>
      <c r="E39" s="47">
        <v>75600</v>
      </c>
      <c r="F39" s="47">
        <v>75511</v>
      </c>
      <c r="G39" s="272">
        <f t="shared" si="0"/>
        <v>0.9988227513227513</v>
      </c>
    </row>
    <row r="40" spans="1:7" s="230" customFormat="1" ht="18" customHeight="1">
      <c r="A40" s="58" t="s">
        <v>63</v>
      </c>
      <c r="B40" s="229" t="s">
        <v>246</v>
      </c>
      <c r="C40" s="46">
        <f>C3+C8+C12+C16+C20+C39</f>
        <v>40</v>
      </c>
      <c r="D40" s="95">
        <f>D7+D11+D15+D19+D23+D24+D25+D26+D27+D28+D29+D30+D31+D32+D33+D34+D35+D36+D38+D39+D37</f>
        <v>175133</v>
      </c>
      <c r="E40" s="95">
        <f>E7+E11+E15+E19+E23+E24+E25+E26+E27+E28+E29+E30+E31+E32+E33+E34+E35+E36+E38+E39+E37</f>
        <v>235060</v>
      </c>
      <c r="F40" s="95">
        <f>F7+F11+F15+F19+F23+F24+F25+F26+F27+F28+F29+F30+F31+F32+F33+F34+F35+F36+F38+F39+F37</f>
        <v>237580</v>
      </c>
      <c r="G40" s="272">
        <f t="shared" si="0"/>
        <v>1.0107206670637283</v>
      </c>
    </row>
    <row r="41" spans="2:7" ht="15">
      <c r="B41" s="36"/>
      <c r="C41" s="36"/>
      <c r="D41" s="231"/>
      <c r="E41" s="231"/>
      <c r="F41" s="231"/>
      <c r="G41" s="231"/>
    </row>
    <row r="42" spans="4:7" ht="15">
      <c r="D42" s="231"/>
      <c r="E42" s="231"/>
      <c r="F42" s="231"/>
      <c r="G42" s="231"/>
    </row>
    <row r="43" spans="4:7" ht="15">
      <c r="D43" s="231"/>
      <c r="E43" s="231"/>
      <c r="F43" s="231"/>
      <c r="G43" s="231"/>
    </row>
    <row r="44" spans="4:7" ht="15">
      <c r="D44" s="231"/>
      <c r="E44" s="231"/>
      <c r="F44" s="231"/>
      <c r="G44" s="231"/>
    </row>
    <row r="49" spans="4:7" ht="15">
      <c r="D49" s="231"/>
      <c r="G49" s="231"/>
    </row>
  </sheetData>
  <sheetProtection/>
  <printOptions/>
  <pageMargins left="0.3937007874015748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Header>&amp;R3. melléklet a 7/2013. (IV.18.) önkormányzati rendelethez
Az önkormányzat működési kiadásai
ezer forint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4">
      <selection activeCell="E37" sqref="E37"/>
    </sheetView>
  </sheetViews>
  <sheetFormatPr defaultColWidth="9.140625" defaultRowHeight="12.75"/>
  <cols>
    <col min="1" max="1" width="5.7109375" style="42" customWidth="1"/>
    <col min="2" max="2" width="33.140625" style="42" customWidth="1"/>
    <col min="3" max="3" width="20.421875" style="42" customWidth="1"/>
    <col min="4" max="4" width="10.57421875" style="42" customWidth="1"/>
    <col min="5" max="5" width="16.140625" style="42" customWidth="1"/>
    <col min="6" max="6" width="16.57421875" style="42" customWidth="1"/>
    <col min="7" max="7" width="10.28125" style="42" customWidth="1"/>
    <col min="8" max="8" width="18.00390625" style="42" customWidth="1"/>
    <col min="9" max="9" width="17.00390625" style="42" customWidth="1"/>
    <col min="10" max="10" width="10.28125" style="42" customWidth="1"/>
    <col min="11" max="11" width="17.140625" style="42" customWidth="1"/>
    <col min="12" max="16384" width="9.140625" style="42" customWidth="1"/>
  </cols>
  <sheetData>
    <row r="1" spans="1:11" ht="15">
      <c r="A1" s="310" t="s">
        <v>835</v>
      </c>
      <c r="B1" s="311"/>
      <c r="C1" s="311"/>
      <c r="D1" s="311"/>
      <c r="E1" s="311"/>
      <c r="F1" s="311"/>
      <c r="G1" s="311"/>
      <c r="H1" s="311"/>
      <c r="I1" s="37"/>
      <c r="J1" s="37"/>
      <c r="K1" s="37"/>
    </row>
    <row r="2" spans="1:11" ht="15">
      <c r="A2" s="333" t="s">
        <v>186</v>
      </c>
      <c r="B2" s="311"/>
      <c r="C2" s="311"/>
      <c r="D2" s="311"/>
      <c r="E2" s="311"/>
      <c r="F2" s="311"/>
      <c r="G2" s="311"/>
      <c r="H2" s="311"/>
      <c r="I2" s="37"/>
      <c r="J2" s="37"/>
      <c r="K2" s="37"/>
    </row>
    <row r="3" spans="2:8" ht="15">
      <c r="B3" s="358"/>
      <c r="C3" s="358"/>
      <c r="D3" s="358"/>
      <c r="E3" s="358"/>
      <c r="H3" s="40" t="s">
        <v>431</v>
      </c>
    </row>
    <row r="4" spans="1:8" s="62" customFormat="1" ht="15">
      <c r="A4" s="59"/>
      <c r="B4" s="59" t="s">
        <v>614</v>
      </c>
      <c r="C4" s="59" t="s">
        <v>594</v>
      </c>
      <c r="D4" s="59" t="s">
        <v>595</v>
      </c>
      <c r="E4" s="59" t="s">
        <v>596</v>
      </c>
      <c r="F4" s="59" t="s">
        <v>597</v>
      </c>
      <c r="G4" s="59" t="s">
        <v>615</v>
      </c>
      <c r="H4" s="142" t="s">
        <v>19</v>
      </c>
    </row>
    <row r="5" spans="1:8" s="70" customFormat="1" ht="71.25">
      <c r="A5" s="58" t="s">
        <v>468</v>
      </c>
      <c r="B5" s="69" t="s">
        <v>217</v>
      </c>
      <c r="C5" s="69" t="s">
        <v>187</v>
      </c>
      <c r="D5" s="69" t="s">
        <v>188</v>
      </c>
      <c r="E5" s="69" t="s">
        <v>183</v>
      </c>
      <c r="F5" s="69" t="s">
        <v>184</v>
      </c>
      <c r="G5" s="69" t="s">
        <v>188</v>
      </c>
      <c r="H5" s="69" t="s">
        <v>185</v>
      </c>
    </row>
    <row r="6" spans="1:8" ht="15">
      <c r="A6" s="58" t="s">
        <v>469</v>
      </c>
      <c r="B6" s="94" t="s">
        <v>189</v>
      </c>
      <c r="C6" s="95">
        <f>C7+C8+C9+C10</f>
        <v>2930483</v>
      </c>
      <c r="D6" s="68">
        <v>0</v>
      </c>
      <c r="E6" s="95">
        <f>E7+E8+E9+E10</f>
        <v>2930483</v>
      </c>
      <c r="F6" s="95">
        <f>F7+F8+F9+F10</f>
        <v>2881938</v>
      </c>
      <c r="G6" s="68">
        <v>0</v>
      </c>
      <c r="H6" s="95">
        <f>H7+H8+H9+H10</f>
        <v>2881938</v>
      </c>
    </row>
    <row r="7" spans="1:8" ht="15">
      <c r="A7" s="58" t="s">
        <v>470</v>
      </c>
      <c r="B7" s="180" t="s">
        <v>190</v>
      </c>
      <c r="C7" s="47">
        <v>708</v>
      </c>
      <c r="D7" s="68">
        <v>0</v>
      </c>
      <c r="E7" s="47">
        <v>708</v>
      </c>
      <c r="F7" s="47">
        <v>1651</v>
      </c>
      <c r="G7" s="68">
        <v>0</v>
      </c>
      <c r="H7" s="47">
        <v>1651</v>
      </c>
    </row>
    <row r="8" spans="1:8" ht="15">
      <c r="A8" s="58" t="s">
        <v>472</v>
      </c>
      <c r="B8" s="180" t="s">
        <v>191</v>
      </c>
      <c r="C8" s="47">
        <v>2850640</v>
      </c>
      <c r="D8" s="68">
        <v>0</v>
      </c>
      <c r="E8" s="47">
        <v>2850640</v>
      </c>
      <c r="F8" s="47">
        <v>2860745</v>
      </c>
      <c r="G8" s="68">
        <v>0</v>
      </c>
      <c r="H8" s="47">
        <v>2860745</v>
      </c>
    </row>
    <row r="9" spans="1:8" ht="15">
      <c r="A9" s="58" t="s">
        <v>473</v>
      </c>
      <c r="B9" s="180" t="s">
        <v>192</v>
      </c>
      <c r="C9" s="47">
        <v>61641</v>
      </c>
      <c r="D9" s="68">
        <v>0</v>
      </c>
      <c r="E9" s="47">
        <v>61641</v>
      </c>
      <c r="F9" s="47">
        <v>3207</v>
      </c>
      <c r="G9" s="68">
        <v>0</v>
      </c>
      <c r="H9" s="47">
        <v>3207</v>
      </c>
    </row>
    <row r="10" spans="1:8" ht="15">
      <c r="A10" s="58" t="s">
        <v>474</v>
      </c>
      <c r="B10" s="180" t="s">
        <v>193</v>
      </c>
      <c r="C10" s="47">
        <v>17494</v>
      </c>
      <c r="D10" s="68">
        <v>0</v>
      </c>
      <c r="E10" s="47">
        <v>17494</v>
      </c>
      <c r="F10" s="47">
        <v>16335</v>
      </c>
      <c r="G10" s="68">
        <v>0</v>
      </c>
      <c r="H10" s="47">
        <v>16335</v>
      </c>
    </row>
    <row r="11" spans="1:8" ht="15">
      <c r="A11" s="58" t="s">
        <v>475</v>
      </c>
      <c r="B11" s="94" t="s">
        <v>194</v>
      </c>
      <c r="C11" s="95">
        <f>C12+C13+C14+C15+C16</f>
        <v>64877</v>
      </c>
      <c r="D11" s="68">
        <v>0</v>
      </c>
      <c r="E11" s="95">
        <f>E12+E13+E14+E15+E16</f>
        <v>64877</v>
      </c>
      <c r="F11" s="95">
        <f>F12+F13+F14+F15+F16</f>
        <v>190276</v>
      </c>
      <c r="G11" s="68">
        <v>0</v>
      </c>
      <c r="H11" s="95">
        <f>H12+H13+H14+H15+H16</f>
        <v>190276</v>
      </c>
    </row>
    <row r="12" spans="1:8" ht="15">
      <c r="A12" s="58" t="s">
        <v>476</v>
      </c>
      <c r="B12" s="180" t="s">
        <v>392</v>
      </c>
      <c r="C12" s="47">
        <v>124</v>
      </c>
      <c r="D12" s="68">
        <v>0</v>
      </c>
      <c r="E12" s="47">
        <v>124</v>
      </c>
      <c r="F12" s="47">
        <v>66</v>
      </c>
      <c r="G12" s="68">
        <v>0</v>
      </c>
      <c r="H12" s="47">
        <v>66</v>
      </c>
    </row>
    <row r="13" spans="1:8" ht="15">
      <c r="A13" s="58" t="s">
        <v>478</v>
      </c>
      <c r="B13" s="180" t="s">
        <v>195</v>
      </c>
      <c r="C13" s="47">
        <v>26467</v>
      </c>
      <c r="D13" s="68">
        <v>0</v>
      </c>
      <c r="E13" s="47">
        <v>26467</v>
      </c>
      <c r="F13" s="47">
        <v>18885</v>
      </c>
      <c r="G13" s="68">
        <v>0</v>
      </c>
      <c r="H13" s="47">
        <v>18885</v>
      </c>
    </row>
    <row r="14" spans="1:8" ht="15">
      <c r="A14" s="58" t="s">
        <v>480</v>
      </c>
      <c r="B14" s="180" t="s">
        <v>196</v>
      </c>
      <c r="C14" s="47"/>
      <c r="D14" s="68">
        <v>0</v>
      </c>
      <c r="E14" s="47"/>
      <c r="F14" s="47"/>
      <c r="G14" s="68">
        <v>0</v>
      </c>
      <c r="H14" s="47"/>
    </row>
    <row r="15" spans="1:8" ht="15">
      <c r="A15" s="58" t="s">
        <v>481</v>
      </c>
      <c r="B15" s="180" t="s">
        <v>197</v>
      </c>
      <c r="C15" s="47">
        <v>28963</v>
      </c>
      <c r="D15" s="68">
        <v>0</v>
      </c>
      <c r="E15" s="47">
        <v>28963</v>
      </c>
      <c r="F15" s="47">
        <v>168895</v>
      </c>
      <c r="G15" s="68">
        <v>0</v>
      </c>
      <c r="H15" s="47">
        <v>168895</v>
      </c>
    </row>
    <row r="16" spans="1:8" ht="15">
      <c r="A16" s="58" t="s">
        <v>36</v>
      </c>
      <c r="B16" s="180" t="s">
        <v>198</v>
      </c>
      <c r="C16" s="47">
        <v>9323</v>
      </c>
      <c r="D16" s="68">
        <v>0</v>
      </c>
      <c r="E16" s="47">
        <v>9323</v>
      </c>
      <c r="F16" s="47">
        <v>2430</v>
      </c>
      <c r="G16" s="68">
        <v>0</v>
      </c>
      <c r="H16" s="47">
        <v>2430</v>
      </c>
    </row>
    <row r="17" spans="1:8" ht="15">
      <c r="A17" s="58" t="s">
        <v>37</v>
      </c>
      <c r="B17" s="94" t="s">
        <v>144</v>
      </c>
      <c r="C17" s="95">
        <f>C6+C11</f>
        <v>2995360</v>
      </c>
      <c r="D17" s="68">
        <v>0</v>
      </c>
      <c r="E17" s="95">
        <f>E6+E11</f>
        <v>2995360</v>
      </c>
      <c r="F17" s="95">
        <f>F6+F11</f>
        <v>3072214</v>
      </c>
      <c r="G17" s="68">
        <v>0</v>
      </c>
      <c r="H17" s="95">
        <f>H6+H11</f>
        <v>3072214</v>
      </c>
    </row>
    <row r="18" spans="1:8" ht="15">
      <c r="A18" s="58" t="s">
        <v>38</v>
      </c>
      <c r="B18" s="94" t="s">
        <v>199</v>
      </c>
      <c r="C18" s="95">
        <f>C19+C20+C21</f>
        <v>2845201</v>
      </c>
      <c r="D18" s="68">
        <v>0</v>
      </c>
      <c r="E18" s="95">
        <f>E19+E20+E21</f>
        <v>2845201</v>
      </c>
      <c r="F18" s="95">
        <f>F19+F20+F21</f>
        <v>2875518</v>
      </c>
      <c r="G18" s="68">
        <v>0</v>
      </c>
      <c r="H18" s="95">
        <f>H19+H20+H21</f>
        <v>2875518</v>
      </c>
    </row>
    <row r="19" spans="1:8" ht="15">
      <c r="A19" s="58" t="s">
        <v>39</v>
      </c>
      <c r="B19" s="180" t="s">
        <v>92</v>
      </c>
      <c r="C19" s="47">
        <v>2664499</v>
      </c>
      <c r="D19" s="68">
        <v>0</v>
      </c>
      <c r="E19" s="47">
        <v>2664499</v>
      </c>
      <c r="F19" s="47">
        <v>2664499</v>
      </c>
      <c r="G19" s="68">
        <v>0</v>
      </c>
      <c r="H19" s="47">
        <v>2664499</v>
      </c>
    </row>
    <row r="20" spans="1:8" ht="15">
      <c r="A20" s="58" t="s">
        <v>40</v>
      </c>
      <c r="B20" s="180" t="s">
        <v>200</v>
      </c>
      <c r="C20" s="47">
        <v>180702</v>
      </c>
      <c r="D20" s="68">
        <v>0</v>
      </c>
      <c r="E20" s="47">
        <v>180702</v>
      </c>
      <c r="F20" s="47">
        <v>211019</v>
      </c>
      <c r="G20" s="68">
        <v>0</v>
      </c>
      <c r="H20" s="47">
        <v>211019</v>
      </c>
    </row>
    <row r="21" spans="1:8" ht="15">
      <c r="A21" s="58" t="s">
        <v>41</v>
      </c>
      <c r="B21" s="180" t="s">
        <v>201</v>
      </c>
      <c r="C21" s="47"/>
      <c r="D21" s="68">
        <v>0</v>
      </c>
      <c r="E21" s="47"/>
      <c r="F21" s="47"/>
      <c r="G21" s="68">
        <v>0</v>
      </c>
      <c r="H21" s="47"/>
    </row>
    <row r="22" spans="1:8" ht="15">
      <c r="A22" s="58" t="s">
        <v>42</v>
      </c>
      <c r="B22" s="94" t="s">
        <v>202</v>
      </c>
      <c r="C22" s="95">
        <f>C23+C24</f>
        <v>33094</v>
      </c>
      <c r="D22" s="68">
        <v>0</v>
      </c>
      <c r="E22" s="95">
        <f>E23+E24</f>
        <v>33094</v>
      </c>
      <c r="F22" s="95">
        <f>F23+F24</f>
        <v>165924</v>
      </c>
      <c r="G22" s="68">
        <v>0</v>
      </c>
      <c r="H22" s="95">
        <f>H23+H24</f>
        <v>165924</v>
      </c>
    </row>
    <row r="23" spans="1:8" ht="15">
      <c r="A23" s="58" t="s">
        <v>43</v>
      </c>
      <c r="B23" s="180" t="s">
        <v>203</v>
      </c>
      <c r="C23" s="47">
        <v>33094</v>
      </c>
      <c r="D23" s="68">
        <v>0</v>
      </c>
      <c r="E23" s="47">
        <v>33094</v>
      </c>
      <c r="F23" s="47">
        <v>165924</v>
      </c>
      <c r="G23" s="68">
        <v>0</v>
      </c>
      <c r="H23" s="47">
        <v>165924</v>
      </c>
    </row>
    <row r="24" spans="1:8" ht="15">
      <c r="A24" s="58" t="s">
        <v>44</v>
      </c>
      <c r="B24" s="180" t="s">
        <v>204</v>
      </c>
      <c r="C24" s="47"/>
      <c r="D24" s="68">
        <v>0</v>
      </c>
      <c r="E24" s="47"/>
      <c r="F24" s="47"/>
      <c r="G24" s="68">
        <v>0</v>
      </c>
      <c r="H24" s="47"/>
    </row>
    <row r="25" spans="1:8" ht="15">
      <c r="A25" s="58" t="s">
        <v>45</v>
      </c>
      <c r="B25" s="94" t="s">
        <v>425</v>
      </c>
      <c r="C25" s="95">
        <f>C26+C27+C28</f>
        <v>117065</v>
      </c>
      <c r="D25" s="68">
        <v>0</v>
      </c>
      <c r="E25" s="95">
        <f>E26+E27+E28</f>
        <v>117065</v>
      </c>
      <c r="F25" s="95">
        <f>F26+F27+F28</f>
        <v>30772</v>
      </c>
      <c r="G25" s="68">
        <v>0</v>
      </c>
      <c r="H25" s="95">
        <f>H26+H27+H28</f>
        <v>30772</v>
      </c>
    </row>
    <row r="26" spans="1:8" ht="15">
      <c r="A26" s="58" t="s">
        <v>46</v>
      </c>
      <c r="B26" s="180" t="s">
        <v>205</v>
      </c>
      <c r="C26" s="47">
        <v>84503</v>
      </c>
      <c r="D26" s="68">
        <v>0</v>
      </c>
      <c r="E26" s="47">
        <v>84503</v>
      </c>
      <c r="F26" s="47">
        <v>1213</v>
      </c>
      <c r="G26" s="68">
        <v>0</v>
      </c>
      <c r="H26" s="47">
        <v>1213</v>
      </c>
    </row>
    <row r="27" spans="1:8" ht="15">
      <c r="A27" s="58" t="s">
        <v>47</v>
      </c>
      <c r="B27" s="180" t="s">
        <v>206</v>
      </c>
      <c r="C27" s="47">
        <v>27370</v>
      </c>
      <c r="D27" s="68">
        <v>0</v>
      </c>
      <c r="E27" s="47">
        <v>27370</v>
      </c>
      <c r="F27" s="47">
        <v>24158</v>
      </c>
      <c r="G27" s="68">
        <v>0</v>
      </c>
      <c r="H27" s="47">
        <v>24158</v>
      </c>
    </row>
    <row r="28" spans="1:8" ht="15">
      <c r="A28" s="58" t="s">
        <v>48</v>
      </c>
      <c r="B28" s="180" t="s">
        <v>207</v>
      </c>
      <c r="C28" s="47">
        <v>5192</v>
      </c>
      <c r="D28" s="68">
        <v>0</v>
      </c>
      <c r="E28" s="47">
        <v>5192</v>
      </c>
      <c r="F28" s="47">
        <v>5401</v>
      </c>
      <c r="G28" s="68">
        <v>0</v>
      </c>
      <c r="H28" s="47">
        <v>5401</v>
      </c>
    </row>
    <row r="29" spans="1:8" ht="15">
      <c r="A29" s="58" t="s">
        <v>49</v>
      </c>
      <c r="B29" s="94" t="s">
        <v>145</v>
      </c>
      <c r="C29" s="95">
        <f>C18+C22+C25</f>
        <v>2995360</v>
      </c>
      <c r="D29" s="68">
        <v>0</v>
      </c>
      <c r="E29" s="95">
        <f>E18+E22+E25</f>
        <v>2995360</v>
      </c>
      <c r="F29" s="95">
        <f>F18+F22+F25</f>
        <v>3072214</v>
      </c>
      <c r="G29" s="68">
        <v>0</v>
      </c>
      <c r="H29" s="95">
        <f>H18+H22+H25</f>
        <v>3072214</v>
      </c>
    </row>
    <row r="30" ht="15">
      <c r="B30" s="172" t="s">
        <v>146</v>
      </c>
    </row>
    <row r="31" spans="2:7" ht="15">
      <c r="B31" s="172" t="s">
        <v>838</v>
      </c>
      <c r="E31" s="173"/>
      <c r="G31" s="41"/>
    </row>
    <row r="32" spans="2:7" ht="15">
      <c r="B32" s="172"/>
      <c r="E32" s="62" t="s">
        <v>839</v>
      </c>
      <c r="G32" s="42" t="s">
        <v>840</v>
      </c>
    </row>
    <row r="33" ht="15">
      <c r="B33" s="172"/>
    </row>
    <row r="34" spans="6:7" ht="15">
      <c r="F34" s="42" t="s">
        <v>146</v>
      </c>
      <c r="G34" s="173"/>
    </row>
    <row r="35" ht="15">
      <c r="G35" s="62"/>
    </row>
    <row r="38" spans="7:10" ht="15">
      <c r="G38" s="43" t="s">
        <v>146</v>
      </c>
      <c r="J38" s="43" t="s">
        <v>146</v>
      </c>
    </row>
    <row r="39" spans="7:10" ht="15">
      <c r="G39" s="42" t="s">
        <v>146</v>
      </c>
      <c r="J39" s="42" t="s">
        <v>146</v>
      </c>
    </row>
  </sheetData>
  <sheetProtection/>
  <mergeCells count="3">
    <mergeCell ref="B3:E3"/>
    <mergeCell ref="A1:H1"/>
    <mergeCell ref="A2:H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5">
      <selection activeCell="H38" sqref="H38"/>
    </sheetView>
  </sheetViews>
  <sheetFormatPr defaultColWidth="9.140625" defaultRowHeight="12.75"/>
  <cols>
    <col min="1" max="1" width="6.00390625" style="174" customWidth="1"/>
    <col min="2" max="5" width="7.28125" style="175" customWidth="1"/>
    <col min="6" max="6" width="9.421875" style="175" customWidth="1"/>
    <col min="7" max="7" width="13.57421875" style="175" customWidth="1"/>
    <col min="8" max="8" width="14.00390625" style="175" customWidth="1"/>
    <col min="9" max="9" width="13.00390625" style="175" customWidth="1"/>
    <col min="10" max="16384" width="9.140625" style="175" customWidth="1"/>
  </cols>
  <sheetData>
    <row r="1" spans="1:9" ht="13.5">
      <c r="A1" s="310" t="s">
        <v>836</v>
      </c>
      <c r="B1" s="332"/>
      <c r="C1" s="332"/>
      <c r="D1" s="332"/>
      <c r="E1" s="332"/>
      <c r="F1" s="332"/>
      <c r="G1" s="332"/>
      <c r="H1" s="332"/>
      <c r="I1" s="332"/>
    </row>
    <row r="2" spans="1:9" s="176" customFormat="1" ht="15">
      <c r="A2" s="322" t="s">
        <v>127</v>
      </c>
      <c r="B2" s="322"/>
      <c r="C2" s="322"/>
      <c r="D2" s="322"/>
      <c r="E2" s="322"/>
      <c r="F2" s="322"/>
      <c r="G2" s="322"/>
      <c r="H2" s="322"/>
      <c r="I2" s="322"/>
    </row>
    <row r="3" ht="13.5">
      <c r="I3" s="175" t="s">
        <v>559</v>
      </c>
    </row>
    <row r="5" spans="1:9" s="174" customFormat="1" ht="13.5">
      <c r="A5" s="181"/>
      <c r="B5" s="371" t="s">
        <v>614</v>
      </c>
      <c r="C5" s="371"/>
      <c r="D5" s="371"/>
      <c r="E5" s="371"/>
      <c r="F5" s="371"/>
      <c r="G5" s="181" t="s">
        <v>594</v>
      </c>
      <c r="H5" s="181" t="s">
        <v>595</v>
      </c>
      <c r="I5" s="181" t="s">
        <v>596</v>
      </c>
    </row>
    <row r="6" spans="1:9" ht="13.5">
      <c r="A6" s="359"/>
      <c r="B6" s="359" t="s">
        <v>147</v>
      </c>
      <c r="C6" s="360"/>
      <c r="D6" s="360"/>
      <c r="E6" s="360"/>
      <c r="F6" s="360"/>
      <c r="G6" s="361" t="s">
        <v>333</v>
      </c>
      <c r="H6" s="361" t="s">
        <v>336</v>
      </c>
      <c r="I6" s="361" t="s">
        <v>271</v>
      </c>
    </row>
    <row r="7" spans="1:9" ht="13.5">
      <c r="A7" s="360"/>
      <c r="B7" s="360"/>
      <c r="C7" s="360"/>
      <c r="D7" s="360"/>
      <c r="E7" s="360"/>
      <c r="F7" s="360"/>
      <c r="G7" s="362"/>
      <c r="H7" s="362"/>
      <c r="I7" s="362"/>
    </row>
    <row r="8" spans="1:9" ht="13.5">
      <c r="A8" s="181" t="s">
        <v>468</v>
      </c>
      <c r="B8" s="363" t="s">
        <v>243</v>
      </c>
      <c r="C8" s="364"/>
      <c r="D8" s="364"/>
      <c r="E8" s="364"/>
      <c r="F8" s="364"/>
      <c r="G8" s="177">
        <v>190110</v>
      </c>
      <c r="H8" s="177">
        <v>183676</v>
      </c>
      <c r="I8" s="177">
        <v>179721</v>
      </c>
    </row>
    <row r="9" spans="1:9" ht="13.5">
      <c r="A9" s="181" t="s">
        <v>469</v>
      </c>
      <c r="B9" s="363" t="s">
        <v>148</v>
      </c>
      <c r="C9" s="364"/>
      <c r="D9" s="364"/>
      <c r="E9" s="364"/>
      <c r="F9" s="364"/>
      <c r="G9" s="177">
        <v>46767</v>
      </c>
      <c r="H9" s="177">
        <v>49838</v>
      </c>
      <c r="I9" s="177">
        <v>48731</v>
      </c>
    </row>
    <row r="10" spans="1:9" ht="13.5">
      <c r="A10" s="181" t="s">
        <v>470</v>
      </c>
      <c r="B10" s="363" t="s">
        <v>149</v>
      </c>
      <c r="C10" s="364"/>
      <c r="D10" s="364"/>
      <c r="E10" s="364"/>
      <c r="F10" s="364"/>
      <c r="G10" s="177">
        <v>196490</v>
      </c>
      <c r="H10" s="177">
        <v>229049</v>
      </c>
      <c r="I10" s="177">
        <v>230666</v>
      </c>
    </row>
    <row r="11" spans="1:9" ht="13.5">
      <c r="A11" s="181" t="s">
        <v>472</v>
      </c>
      <c r="B11" s="363" t="s">
        <v>150</v>
      </c>
      <c r="C11" s="364"/>
      <c r="D11" s="364"/>
      <c r="E11" s="364"/>
      <c r="F11" s="364"/>
      <c r="G11" s="177">
        <v>1900</v>
      </c>
      <c r="H11" s="177">
        <v>2441</v>
      </c>
      <c r="I11" s="177">
        <v>2246</v>
      </c>
    </row>
    <row r="12" spans="1:9" ht="13.5">
      <c r="A12" s="181" t="s">
        <v>473</v>
      </c>
      <c r="B12" s="363" t="s">
        <v>151</v>
      </c>
      <c r="C12" s="364"/>
      <c r="D12" s="364"/>
      <c r="E12" s="364"/>
      <c r="F12" s="364"/>
      <c r="G12" s="177">
        <v>12918</v>
      </c>
      <c r="H12" s="177">
        <v>22278</v>
      </c>
      <c r="I12" s="177">
        <v>22223</v>
      </c>
    </row>
    <row r="13" spans="1:9" ht="13.5">
      <c r="A13" s="181" t="s">
        <v>474</v>
      </c>
      <c r="B13" s="363" t="s">
        <v>8</v>
      </c>
      <c r="C13" s="364"/>
      <c r="D13" s="364"/>
      <c r="E13" s="364"/>
      <c r="F13" s="364"/>
      <c r="G13" s="177">
        <v>17601</v>
      </c>
      <c r="H13" s="177">
        <v>18251</v>
      </c>
      <c r="I13" s="177">
        <v>15732</v>
      </c>
    </row>
    <row r="14" spans="1:9" ht="13.5">
      <c r="A14" s="181" t="s">
        <v>475</v>
      </c>
      <c r="B14" s="363" t="s">
        <v>342</v>
      </c>
      <c r="C14" s="364"/>
      <c r="D14" s="364"/>
      <c r="E14" s="364"/>
      <c r="F14" s="364"/>
      <c r="G14" s="177"/>
      <c r="H14" s="177">
        <v>2000</v>
      </c>
      <c r="I14" s="177">
        <v>2015</v>
      </c>
    </row>
    <row r="15" spans="1:9" ht="13.5">
      <c r="A15" s="181" t="s">
        <v>476</v>
      </c>
      <c r="B15" s="363" t="s">
        <v>221</v>
      </c>
      <c r="C15" s="364"/>
      <c r="D15" s="364"/>
      <c r="E15" s="364"/>
      <c r="F15" s="364"/>
      <c r="G15" s="177">
        <v>67902</v>
      </c>
      <c r="H15" s="177">
        <v>105833</v>
      </c>
      <c r="I15" s="177">
        <v>72027</v>
      </c>
    </row>
    <row r="16" spans="1:9" ht="13.5">
      <c r="A16" s="181" t="s">
        <v>478</v>
      </c>
      <c r="B16" s="363" t="s">
        <v>152</v>
      </c>
      <c r="C16" s="364"/>
      <c r="D16" s="364"/>
      <c r="E16" s="364"/>
      <c r="F16" s="364"/>
      <c r="G16" s="177"/>
      <c r="H16" s="177"/>
      <c r="I16" s="177"/>
    </row>
    <row r="17" spans="1:9" ht="13.5">
      <c r="A17" s="181" t="s">
        <v>480</v>
      </c>
      <c r="B17" s="363" t="s">
        <v>153</v>
      </c>
      <c r="C17" s="364"/>
      <c r="D17" s="364"/>
      <c r="E17" s="364"/>
      <c r="F17" s="364"/>
      <c r="G17" s="177"/>
      <c r="H17" s="177">
        <v>3960</v>
      </c>
      <c r="I17" s="177">
        <v>3053</v>
      </c>
    </row>
    <row r="18" spans="1:9" ht="13.5">
      <c r="A18" s="181" t="s">
        <v>481</v>
      </c>
      <c r="B18" s="363" t="s">
        <v>154</v>
      </c>
      <c r="C18" s="364"/>
      <c r="D18" s="364"/>
      <c r="E18" s="364"/>
      <c r="F18" s="364"/>
      <c r="G18" s="177">
        <v>500</v>
      </c>
      <c r="H18" s="177">
        <v>500</v>
      </c>
      <c r="I18" s="177"/>
    </row>
    <row r="19" spans="1:9" ht="13.5">
      <c r="A19" s="181" t="s">
        <v>36</v>
      </c>
      <c r="B19" s="363" t="s">
        <v>344</v>
      </c>
      <c r="C19" s="364"/>
      <c r="D19" s="364"/>
      <c r="E19" s="364"/>
      <c r="F19" s="364"/>
      <c r="G19" s="177">
        <v>120622</v>
      </c>
      <c r="H19" s="177">
        <v>111393</v>
      </c>
      <c r="I19" s="177"/>
    </row>
    <row r="20" spans="1:9" ht="13.5">
      <c r="A20" s="181" t="s">
        <v>37</v>
      </c>
      <c r="B20" s="365" t="s">
        <v>155</v>
      </c>
      <c r="C20" s="364"/>
      <c r="D20" s="364"/>
      <c r="E20" s="364"/>
      <c r="F20" s="364"/>
      <c r="G20" s="178">
        <f>SUM(G8:G19)</f>
        <v>654810</v>
      </c>
      <c r="H20" s="178">
        <f>SUM(H8:H19)</f>
        <v>729219</v>
      </c>
      <c r="I20" s="178">
        <f>SUM(I8:I19)</f>
        <v>576414</v>
      </c>
    </row>
    <row r="21" spans="1:9" ht="13.5">
      <c r="A21" s="181" t="s">
        <v>38</v>
      </c>
      <c r="B21" s="363" t="s">
        <v>9</v>
      </c>
      <c r="C21" s="364"/>
      <c r="D21" s="364"/>
      <c r="E21" s="364"/>
      <c r="F21" s="364"/>
      <c r="G21" s="177"/>
      <c r="H21" s="177"/>
      <c r="I21" s="177"/>
    </row>
    <row r="22" spans="1:9" ht="13.5">
      <c r="A22" s="181" t="s">
        <v>39</v>
      </c>
      <c r="B22" s="363" t="s">
        <v>10</v>
      </c>
      <c r="C22" s="364"/>
      <c r="D22" s="364"/>
      <c r="E22" s="364"/>
      <c r="F22" s="364"/>
      <c r="G22" s="177">
        <v>6000</v>
      </c>
      <c r="H22" s="177">
        <v>83305</v>
      </c>
      <c r="I22" s="177">
        <v>83305</v>
      </c>
    </row>
    <row r="23" spans="1:9" ht="13.5">
      <c r="A23" s="181" t="s">
        <v>40</v>
      </c>
      <c r="B23" s="363" t="s">
        <v>156</v>
      </c>
      <c r="C23" s="364"/>
      <c r="D23" s="364"/>
      <c r="E23" s="364"/>
      <c r="F23" s="364"/>
      <c r="G23" s="177"/>
      <c r="H23" s="177"/>
      <c r="I23" s="177"/>
    </row>
    <row r="24" spans="1:9" ht="13.5">
      <c r="A24" s="181" t="s">
        <v>41</v>
      </c>
      <c r="B24" s="365" t="s">
        <v>157</v>
      </c>
      <c r="C24" s="364"/>
      <c r="D24" s="364"/>
      <c r="E24" s="364"/>
      <c r="F24" s="364"/>
      <c r="G24" s="178">
        <f>SUM(G21:G23)</f>
        <v>6000</v>
      </c>
      <c r="H24" s="178">
        <f>SUM(H21:H23)</f>
        <v>83305</v>
      </c>
      <c r="I24" s="178">
        <f>SUM(I21:I23)</f>
        <v>83305</v>
      </c>
    </row>
    <row r="25" spans="1:9" ht="13.5">
      <c r="A25" s="181" t="s">
        <v>42</v>
      </c>
      <c r="B25" s="365" t="s">
        <v>601</v>
      </c>
      <c r="C25" s="364"/>
      <c r="D25" s="364"/>
      <c r="E25" s="364"/>
      <c r="F25" s="364"/>
      <c r="G25" s="178">
        <f>G20+G24</f>
        <v>660810</v>
      </c>
      <c r="H25" s="178">
        <f>H20+H24</f>
        <v>812524</v>
      </c>
      <c r="I25" s="178">
        <f>I20+I24</f>
        <v>659719</v>
      </c>
    </row>
    <row r="26" spans="1:9" ht="13.5">
      <c r="A26" s="181" t="s">
        <v>43</v>
      </c>
      <c r="B26" s="363" t="s">
        <v>158</v>
      </c>
      <c r="C26" s="364"/>
      <c r="D26" s="364"/>
      <c r="E26" s="364"/>
      <c r="F26" s="364"/>
      <c r="G26" s="177"/>
      <c r="H26" s="177"/>
      <c r="I26" s="177"/>
    </row>
    <row r="27" spans="1:9" ht="13.5">
      <c r="A27" s="181" t="s">
        <v>44</v>
      </c>
      <c r="B27" s="363" t="s">
        <v>159</v>
      </c>
      <c r="C27" s="364"/>
      <c r="D27" s="364"/>
      <c r="E27" s="364"/>
      <c r="F27" s="364"/>
      <c r="G27" s="177"/>
      <c r="H27" s="177"/>
      <c r="I27" s="177">
        <v>-6893</v>
      </c>
    </row>
    <row r="28" spans="1:9" ht="13.5">
      <c r="A28" s="181" t="s">
        <v>45</v>
      </c>
      <c r="B28" s="365" t="s">
        <v>160</v>
      </c>
      <c r="C28" s="364"/>
      <c r="D28" s="364"/>
      <c r="E28" s="364"/>
      <c r="F28" s="364"/>
      <c r="G28" s="178">
        <f>SUM(G25:G27)</f>
        <v>660810</v>
      </c>
      <c r="H28" s="178">
        <f>SUM(H25:H27)</f>
        <v>812524</v>
      </c>
      <c r="I28" s="178">
        <f>SUM(I25:I27)</f>
        <v>652826</v>
      </c>
    </row>
    <row r="29" spans="1:9" ht="13.5">
      <c r="A29" s="181" t="s">
        <v>46</v>
      </c>
      <c r="B29" s="366" t="s">
        <v>11</v>
      </c>
      <c r="C29" s="364"/>
      <c r="D29" s="364"/>
      <c r="E29" s="364"/>
      <c r="F29" s="364"/>
      <c r="G29" s="177">
        <v>252306</v>
      </c>
      <c r="H29" s="177">
        <v>271278</v>
      </c>
      <c r="I29" s="177">
        <v>277560</v>
      </c>
    </row>
    <row r="30" spans="1:9" ht="13.5">
      <c r="A30" s="181" t="s">
        <v>47</v>
      </c>
      <c r="B30" s="366" t="s">
        <v>406</v>
      </c>
      <c r="C30" s="364"/>
      <c r="D30" s="364"/>
      <c r="E30" s="364"/>
      <c r="F30" s="364"/>
      <c r="G30" s="177">
        <v>171113</v>
      </c>
      <c r="H30" s="177">
        <v>190088</v>
      </c>
      <c r="I30" s="177">
        <v>188088</v>
      </c>
    </row>
    <row r="31" spans="1:9" ht="13.5">
      <c r="A31" s="181" t="s">
        <v>48</v>
      </c>
      <c r="B31" s="366" t="s">
        <v>161</v>
      </c>
      <c r="C31" s="364"/>
      <c r="D31" s="364"/>
      <c r="E31" s="364"/>
      <c r="F31" s="364"/>
      <c r="G31" s="177">
        <v>12170</v>
      </c>
      <c r="H31" s="177">
        <v>17119</v>
      </c>
      <c r="I31" s="177">
        <v>18490</v>
      </c>
    </row>
    <row r="32" spans="1:9" ht="13.5">
      <c r="A32" s="181" t="s">
        <v>49</v>
      </c>
      <c r="B32" s="366" t="s">
        <v>162</v>
      </c>
      <c r="C32" s="364"/>
      <c r="D32" s="364"/>
      <c r="E32" s="364"/>
      <c r="F32" s="364"/>
      <c r="G32" s="177"/>
      <c r="H32" s="177">
        <v>7017</v>
      </c>
      <c r="I32" s="177">
        <v>6017</v>
      </c>
    </row>
    <row r="33" spans="1:9" ht="13.5">
      <c r="A33" s="181" t="s">
        <v>50</v>
      </c>
      <c r="B33" s="366" t="s">
        <v>163</v>
      </c>
      <c r="C33" s="364"/>
      <c r="D33" s="364"/>
      <c r="E33" s="364"/>
      <c r="F33" s="364"/>
      <c r="G33" s="177">
        <v>88800</v>
      </c>
      <c r="H33" s="177">
        <v>93617</v>
      </c>
      <c r="I33" s="177">
        <v>93971</v>
      </c>
    </row>
    <row r="34" spans="1:9" ht="13.5">
      <c r="A34" s="181" t="s">
        <v>51</v>
      </c>
      <c r="B34" s="367" t="s">
        <v>12</v>
      </c>
      <c r="C34" s="368"/>
      <c r="D34" s="368"/>
      <c r="E34" s="368"/>
      <c r="F34" s="368"/>
      <c r="G34" s="177"/>
      <c r="H34" s="177"/>
      <c r="I34" s="177"/>
    </row>
    <row r="35" spans="1:9" ht="13.5">
      <c r="A35" s="181" t="s">
        <v>52</v>
      </c>
      <c r="B35" s="366" t="s">
        <v>164</v>
      </c>
      <c r="C35" s="364"/>
      <c r="D35" s="364"/>
      <c r="E35" s="364"/>
      <c r="F35" s="364"/>
      <c r="G35" s="177">
        <v>23500</v>
      </c>
      <c r="H35" s="177">
        <v>30860</v>
      </c>
      <c r="I35" s="177">
        <v>30709</v>
      </c>
    </row>
    <row r="36" spans="1:9" ht="13.5">
      <c r="A36" s="181" t="s">
        <v>53</v>
      </c>
      <c r="B36" s="366" t="s">
        <v>165</v>
      </c>
      <c r="C36" s="364"/>
      <c r="D36" s="364"/>
      <c r="E36" s="364"/>
      <c r="F36" s="364"/>
      <c r="G36" s="177"/>
      <c r="H36" s="177"/>
      <c r="I36" s="177"/>
    </row>
    <row r="37" spans="1:9" ht="13.5">
      <c r="A37" s="181" t="s">
        <v>54</v>
      </c>
      <c r="B37" s="366" t="s">
        <v>166</v>
      </c>
      <c r="C37" s="364"/>
      <c r="D37" s="364"/>
      <c r="E37" s="364"/>
      <c r="F37" s="364"/>
      <c r="G37" s="177">
        <v>92772</v>
      </c>
      <c r="H37" s="177">
        <v>169301</v>
      </c>
      <c r="I37" s="177">
        <v>177578</v>
      </c>
    </row>
    <row r="38" spans="1:9" ht="13.5">
      <c r="A38" s="181" t="s">
        <v>55</v>
      </c>
      <c r="B38" s="367" t="s">
        <v>13</v>
      </c>
      <c r="C38" s="368"/>
      <c r="D38" s="368"/>
      <c r="E38" s="368"/>
      <c r="F38" s="368"/>
      <c r="G38" s="177">
        <v>92772</v>
      </c>
      <c r="H38" s="177">
        <v>169301</v>
      </c>
      <c r="I38" s="177">
        <v>169301</v>
      </c>
    </row>
    <row r="39" spans="1:9" ht="13.5">
      <c r="A39" s="181" t="s">
        <v>56</v>
      </c>
      <c r="B39" s="366" t="s">
        <v>167</v>
      </c>
      <c r="C39" s="364"/>
      <c r="D39" s="364"/>
      <c r="E39" s="364"/>
      <c r="F39" s="364"/>
      <c r="G39" s="177">
        <v>149</v>
      </c>
      <c r="H39" s="177">
        <v>150</v>
      </c>
      <c r="I39" s="177">
        <v>136</v>
      </c>
    </row>
    <row r="40" spans="1:9" ht="13.5">
      <c r="A40" s="181" t="s">
        <v>57</v>
      </c>
      <c r="B40" s="369" t="s">
        <v>168</v>
      </c>
      <c r="C40" s="364"/>
      <c r="D40" s="364"/>
      <c r="E40" s="364"/>
      <c r="F40" s="364"/>
      <c r="G40" s="178">
        <f>SUM(G29:G39)-G38-G34</f>
        <v>640810</v>
      </c>
      <c r="H40" s="178">
        <f>SUM(H29:H39)-H38-H34</f>
        <v>779430</v>
      </c>
      <c r="I40" s="178">
        <f>SUM(I29:I39)-I38-I34</f>
        <v>792549</v>
      </c>
    </row>
    <row r="41" spans="1:9" ht="13.5">
      <c r="A41" s="181" t="s">
        <v>58</v>
      </c>
      <c r="B41" s="366" t="s">
        <v>169</v>
      </c>
      <c r="C41" s="364"/>
      <c r="D41" s="364"/>
      <c r="E41" s="364"/>
      <c r="F41" s="364"/>
      <c r="G41" s="177"/>
      <c r="H41" s="177"/>
      <c r="I41" s="177"/>
    </row>
    <row r="42" spans="1:9" ht="13.5">
      <c r="A42" s="181" t="s">
        <v>59</v>
      </c>
      <c r="B42" s="366" t="s">
        <v>170</v>
      </c>
      <c r="C42" s="364"/>
      <c r="D42" s="364"/>
      <c r="E42" s="364"/>
      <c r="F42" s="364"/>
      <c r="G42" s="177"/>
      <c r="H42" s="177"/>
      <c r="I42" s="177"/>
    </row>
    <row r="43" spans="1:9" ht="13.5">
      <c r="A43" s="181" t="s">
        <v>60</v>
      </c>
      <c r="B43" s="366" t="s">
        <v>171</v>
      </c>
      <c r="C43" s="364"/>
      <c r="D43" s="364"/>
      <c r="E43" s="364"/>
      <c r="F43" s="364"/>
      <c r="G43" s="177"/>
      <c r="H43" s="177"/>
      <c r="I43" s="177"/>
    </row>
    <row r="44" spans="1:9" ht="13.5">
      <c r="A44" s="181" t="s">
        <v>61</v>
      </c>
      <c r="B44" s="369" t="s">
        <v>172</v>
      </c>
      <c r="C44" s="364"/>
      <c r="D44" s="364"/>
      <c r="E44" s="364"/>
      <c r="F44" s="364"/>
      <c r="G44" s="178">
        <f>SUM(G41:G43)</f>
        <v>0</v>
      </c>
      <c r="H44" s="178">
        <f>SUM(H41:H43)</f>
        <v>0</v>
      </c>
      <c r="I44" s="178">
        <f>SUM(I41:I43)</f>
        <v>0</v>
      </c>
    </row>
    <row r="45" spans="1:9" ht="13.5">
      <c r="A45" s="181" t="s">
        <v>62</v>
      </c>
      <c r="B45" s="369" t="s">
        <v>173</v>
      </c>
      <c r="C45" s="364"/>
      <c r="D45" s="364"/>
      <c r="E45" s="364"/>
      <c r="F45" s="364"/>
      <c r="G45" s="178">
        <f>G40+G44</f>
        <v>640810</v>
      </c>
      <c r="H45" s="178">
        <f>H40+H44</f>
        <v>779430</v>
      </c>
      <c r="I45" s="178">
        <f>I40+I44</f>
        <v>792549</v>
      </c>
    </row>
    <row r="46" spans="1:9" ht="13.5">
      <c r="A46" s="181" t="s">
        <v>63</v>
      </c>
      <c r="B46" s="366" t="s">
        <v>351</v>
      </c>
      <c r="C46" s="364"/>
      <c r="D46" s="364"/>
      <c r="E46" s="364"/>
      <c r="F46" s="364"/>
      <c r="G46" s="177">
        <v>20000</v>
      </c>
      <c r="H46" s="177">
        <v>33094</v>
      </c>
      <c r="I46" s="177">
        <v>33094</v>
      </c>
    </row>
    <row r="47" spans="1:9" ht="13.5">
      <c r="A47" s="181" t="s">
        <v>64</v>
      </c>
      <c r="B47" s="366" t="s">
        <v>174</v>
      </c>
      <c r="C47" s="364"/>
      <c r="D47" s="364"/>
      <c r="E47" s="364"/>
      <c r="F47" s="364"/>
      <c r="G47" s="177"/>
      <c r="H47" s="177"/>
      <c r="I47" s="177"/>
    </row>
    <row r="48" spans="1:9" ht="13.5">
      <c r="A48" s="181" t="s">
        <v>65</v>
      </c>
      <c r="B48" s="366" t="s">
        <v>175</v>
      </c>
      <c r="C48" s="364"/>
      <c r="D48" s="364"/>
      <c r="E48" s="364"/>
      <c r="F48" s="364"/>
      <c r="G48" s="177"/>
      <c r="H48" s="177"/>
      <c r="I48" s="177">
        <v>-81</v>
      </c>
    </row>
    <row r="49" spans="1:9" ht="13.5">
      <c r="A49" s="181" t="s">
        <v>66</v>
      </c>
      <c r="B49" s="369" t="s">
        <v>176</v>
      </c>
      <c r="C49" s="364"/>
      <c r="D49" s="364"/>
      <c r="E49" s="364"/>
      <c r="F49" s="364"/>
      <c r="G49" s="178">
        <f>SUM(G45:G48)</f>
        <v>660810</v>
      </c>
      <c r="H49" s="178">
        <f>SUM(H45:H48)</f>
        <v>812524</v>
      </c>
      <c r="I49" s="178">
        <f>SUM(I45:I48)</f>
        <v>825562</v>
      </c>
    </row>
    <row r="50" spans="1:9" ht="13.5">
      <c r="A50" s="181" t="s">
        <v>67</v>
      </c>
      <c r="B50" s="369" t="s">
        <v>177</v>
      </c>
      <c r="C50" s="364"/>
      <c r="D50" s="364"/>
      <c r="E50" s="364"/>
      <c r="F50" s="364"/>
      <c r="G50" s="178">
        <f>G40+G46-G20</f>
        <v>6000</v>
      </c>
      <c r="H50" s="178">
        <f>H40+H46-H20</f>
        <v>83305</v>
      </c>
      <c r="I50" s="178">
        <f>I40+I46-I20</f>
        <v>249229</v>
      </c>
    </row>
    <row r="51" spans="1:9" ht="13.5">
      <c r="A51" s="181" t="s">
        <v>68</v>
      </c>
      <c r="B51" s="369" t="s">
        <v>178</v>
      </c>
      <c r="C51" s="364"/>
      <c r="D51" s="364"/>
      <c r="E51" s="364"/>
      <c r="F51" s="364"/>
      <c r="G51" s="178">
        <f>G44-G24</f>
        <v>-6000</v>
      </c>
      <c r="H51" s="178">
        <f>H44-H24</f>
        <v>-83305</v>
      </c>
      <c r="I51" s="178">
        <f>I44-I24</f>
        <v>-83305</v>
      </c>
    </row>
    <row r="52" spans="1:9" ht="13.5">
      <c r="A52" s="181" t="s">
        <v>69</v>
      </c>
      <c r="B52" s="369" t="s">
        <v>179</v>
      </c>
      <c r="C52" s="364"/>
      <c r="D52" s="364"/>
      <c r="E52" s="364"/>
      <c r="F52" s="364"/>
      <c r="G52" s="178">
        <f aca="true" t="shared" si="0" ref="G52:I53">G47-G26</f>
        <v>0</v>
      </c>
      <c r="H52" s="178">
        <f t="shared" si="0"/>
        <v>0</v>
      </c>
      <c r="I52" s="178">
        <f t="shared" si="0"/>
        <v>0</v>
      </c>
    </row>
    <row r="53" spans="1:9" ht="13.5">
      <c r="A53" s="181" t="s">
        <v>70</v>
      </c>
      <c r="B53" s="369" t="s">
        <v>180</v>
      </c>
      <c r="C53" s="364"/>
      <c r="D53" s="364"/>
      <c r="E53" s="364"/>
      <c r="F53" s="364"/>
      <c r="G53" s="178">
        <f t="shared" si="0"/>
        <v>0</v>
      </c>
      <c r="H53" s="178">
        <f t="shared" si="0"/>
        <v>0</v>
      </c>
      <c r="I53" s="178">
        <f t="shared" si="0"/>
        <v>6812</v>
      </c>
    </row>
    <row r="55" spans="1:2" ht="13.5">
      <c r="A55" s="179"/>
      <c r="B55" s="175" t="s">
        <v>838</v>
      </c>
    </row>
    <row r="56" spans="4:5" ht="13.5">
      <c r="D56" s="370"/>
      <c r="E56" s="370"/>
    </row>
    <row r="57" spans="5:8" ht="13.5">
      <c r="E57" s="175" t="s">
        <v>839</v>
      </c>
      <c r="H57" s="175" t="s">
        <v>840</v>
      </c>
    </row>
    <row r="61" ht="13.5">
      <c r="B61" s="175" t="s">
        <v>181</v>
      </c>
    </row>
  </sheetData>
  <sheetProtection/>
  <mergeCells count="55">
    <mergeCell ref="D56:E56"/>
    <mergeCell ref="B5:F5"/>
    <mergeCell ref="A1:I1"/>
    <mergeCell ref="B50:F50"/>
    <mergeCell ref="B51:F51"/>
    <mergeCell ref="B52:F52"/>
    <mergeCell ref="B53:F53"/>
    <mergeCell ref="B46:F46"/>
    <mergeCell ref="B47:F47"/>
    <mergeCell ref="B48:F48"/>
    <mergeCell ref="B38:F38"/>
    <mergeCell ref="B39:F39"/>
    <mergeCell ref="B40:F40"/>
    <mergeCell ref="B41:F41"/>
    <mergeCell ref="B49:F49"/>
    <mergeCell ref="B42:F42"/>
    <mergeCell ref="B43:F43"/>
    <mergeCell ref="B44:F44"/>
    <mergeCell ref="B45:F45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2:F22"/>
    <mergeCell ref="B19:F19"/>
    <mergeCell ref="B21:F21"/>
    <mergeCell ref="B23:F23"/>
    <mergeCell ref="B24:F24"/>
    <mergeCell ref="B25:F25"/>
    <mergeCell ref="B15:F15"/>
    <mergeCell ref="B16:F16"/>
    <mergeCell ref="B13:F13"/>
    <mergeCell ref="B17:F17"/>
    <mergeCell ref="B18:F18"/>
    <mergeCell ref="B20:F20"/>
    <mergeCell ref="B8:F8"/>
    <mergeCell ref="B9:F9"/>
    <mergeCell ref="B10:F10"/>
    <mergeCell ref="B11:F11"/>
    <mergeCell ref="B12:F12"/>
    <mergeCell ref="B14:F14"/>
    <mergeCell ref="A2:I2"/>
    <mergeCell ref="A6:A7"/>
    <mergeCell ref="B6:F7"/>
    <mergeCell ref="G6:G7"/>
    <mergeCell ref="H6:H7"/>
    <mergeCell ref="I6:I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57421875" style="42" customWidth="1"/>
    <col min="2" max="2" width="36.28125" style="80" customWidth="1"/>
    <col min="3" max="3" width="16.00390625" style="42" customWidth="1"/>
    <col min="4" max="4" width="10.00390625" style="42" customWidth="1"/>
    <col min="5" max="5" width="15.8515625" style="42" customWidth="1"/>
    <col min="6" max="6" width="15.28125" style="42" customWidth="1"/>
    <col min="7" max="7" width="11.28125" style="42" customWidth="1"/>
    <col min="8" max="8" width="16.57421875" style="42" customWidth="1"/>
    <col min="9" max="9" width="10.00390625" style="42" customWidth="1"/>
    <col min="10" max="10" width="16.140625" style="42" customWidth="1"/>
    <col min="11" max="16384" width="9.140625" style="42" customWidth="1"/>
  </cols>
  <sheetData>
    <row r="1" spans="1:9" ht="15">
      <c r="A1" s="310" t="s">
        <v>837</v>
      </c>
      <c r="B1" s="343"/>
      <c r="C1" s="343"/>
      <c r="D1" s="343"/>
      <c r="E1" s="343"/>
      <c r="F1" s="343"/>
      <c r="G1" s="343"/>
      <c r="H1" s="343"/>
      <c r="I1" s="152"/>
    </row>
    <row r="2" spans="1:8" ht="15">
      <c r="A2" s="333" t="s">
        <v>216</v>
      </c>
      <c r="B2" s="322"/>
      <c r="C2" s="333"/>
      <c r="D2" s="333"/>
      <c r="E2" s="333"/>
      <c r="F2" s="333"/>
      <c r="G2" s="333"/>
      <c r="H2" s="333"/>
    </row>
    <row r="3" ht="15">
      <c r="H3" s="62" t="s">
        <v>559</v>
      </c>
    </row>
    <row r="4" spans="1:8" s="62" customFormat="1" ht="15">
      <c r="A4" s="59"/>
      <c r="B4" s="58" t="s">
        <v>614</v>
      </c>
      <c r="C4" s="59" t="s">
        <v>594</v>
      </c>
      <c r="D4" s="59" t="s">
        <v>595</v>
      </c>
      <c r="E4" s="59" t="s">
        <v>596</v>
      </c>
      <c r="F4" s="59" t="s">
        <v>597</v>
      </c>
      <c r="G4" s="59" t="s">
        <v>615</v>
      </c>
      <c r="H4" s="59" t="s">
        <v>19</v>
      </c>
    </row>
    <row r="5" spans="1:8" s="57" customFormat="1" ht="71.25">
      <c r="A5" s="58" t="s">
        <v>468</v>
      </c>
      <c r="B5" s="69" t="s">
        <v>217</v>
      </c>
      <c r="C5" s="69" t="s">
        <v>182</v>
      </c>
      <c r="D5" s="69" t="s">
        <v>188</v>
      </c>
      <c r="E5" s="69" t="s">
        <v>208</v>
      </c>
      <c r="F5" s="69" t="s">
        <v>184</v>
      </c>
      <c r="G5" s="69" t="s">
        <v>188</v>
      </c>
      <c r="H5" s="69" t="s">
        <v>185</v>
      </c>
    </row>
    <row r="6" spans="1:8" ht="25.5" customHeight="1">
      <c r="A6" s="58" t="s">
        <v>469</v>
      </c>
      <c r="B6" s="60" t="s">
        <v>569</v>
      </c>
      <c r="C6" s="44">
        <v>24900</v>
      </c>
      <c r="D6" s="44"/>
      <c r="E6" s="44">
        <v>24900</v>
      </c>
      <c r="F6" s="44">
        <v>164542</v>
      </c>
      <c r="G6" s="44"/>
      <c r="H6" s="44">
        <v>164542</v>
      </c>
    </row>
    <row r="7" spans="1:8" ht="25.5" customHeight="1">
      <c r="A7" s="58" t="s">
        <v>470</v>
      </c>
      <c r="B7" s="60" t="s">
        <v>215</v>
      </c>
      <c r="C7" s="44"/>
      <c r="D7" s="44"/>
      <c r="E7" s="44"/>
      <c r="F7" s="44"/>
      <c r="G7" s="44"/>
      <c r="H7" s="44"/>
    </row>
    <row r="8" spans="1:8" ht="25.5" customHeight="1">
      <c r="A8" s="58" t="s">
        <v>472</v>
      </c>
      <c r="B8" s="60" t="s">
        <v>209</v>
      </c>
      <c r="C8" s="44">
        <v>8194</v>
      </c>
      <c r="D8" s="44"/>
      <c r="E8" s="44">
        <v>8194</v>
      </c>
      <c r="F8" s="44">
        <v>1382</v>
      </c>
      <c r="G8" s="44"/>
      <c r="H8" s="44">
        <v>1382</v>
      </c>
    </row>
    <row r="9" spans="1:8" ht="25.5" customHeight="1">
      <c r="A9" s="58" t="s">
        <v>473</v>
      </c>
      <c r="B9" s="60" t="s">
        <v>210</v>
      </c>
      <c r="C9" s="44"/>
      <c r="D9" s="44"/>
      <c r="E9" s="44"/>
      <c r="F9" s="44"/>
      <c r="G9" s="44"/>
      <c r="H9" s="44"/>
    </row>
    <row r="10" spans="1:8" ht="25.5" customHeight="1">
      <c r="A10" s="58" t="s">
        <v>474</v>
      </c>
      <c r="B10" s="60" t="s">
        <v>211</v>
      </c>
      <c r="C10" s="44"/>
      <c r="D10" s="44"/>
      <c r="E10" s="44"/>
      <c r="F10" s="44"/>
      <c r="G10" s="44"/>
      <c r="H10" s="44"/>
    </row>
    <row r="11" spans="1:8" s="101" customFormat="1" ht="25.5" customHeight="1">
      <c r="A11" s="182" t="s">
        <v>475</v>
      </c>
      <c r="B11" s="106" t="s">
        <v>326</v>
      </c>
      <c r="C11" s="145">
        <f>SUM(C6:C10)</f>
        <v>33094</v>
      </c>
      <c r="D11" s="145"/>
      <c r="E11" s="145">
        <f>SUM(E6:E10)</f>
        <v>33094</v>
      </c>
      <c r="F11" s="145">
        <f>SUM(F6:F10)</f>
        <v>165924</v>
      </c>
      <c r="G11" s="145"/>
      <c r="H11" s="145">
        <f>SUM(H6:H10)</f>
        <v>165924</v>
      </c>
    </row>
    <row r="12" spans="1:8" ht="25.5" customHeight="1">
      <c r="A12" s="58" t="s">
        <v>476</v>
      </c>
      <c r="B12" s="60" t="s">
        <v>212</v>
      </c>
      <c r="C12" s="44">
        <v>8277</v>
      </c>
      <c r="D12" s="44"/>
      <c r="E12" s="44">
        <v>8277</v>
      </c>
      <c r="F12" s="44">
        <v>837</v>
      </c>
      <c r="G12" s="44"/>
      <c r="H12" s="44">
        <v>837</v>
      </c>
    </row>
    <row r="13" spans="1:8" ht="25.5" customHeight="1">
      <c r="A13" s="58" t="s">
        <v>478</v>
      </c>
      <c r="B13" s="60" t="s">
        <v>505</v>
      </c>
      <c r="C13" s="44"/>
      <c r="D13" s="44"/>
      <c r="E13" s="44"/>
      <c r="F13" s="44"/>
      <c r="G13" s="44"/>
      <c r="H13" s="44"/>
    </row>
    <row r="14" spans="1:8" s="101" customFormat="1" ht="25.5" customHeight="1">
      <c r="A14" s="58" t="s">
        <v>480</v>
      </c>
      <c r="B14" s="106" t="s">
        <v>329</v>
      </c>
      <c r="C14" s="145">
        <f>SUM(C11:C13)</f>
        <v>41371</v>
      </c>
      <c r="D14" s="145"/>
      <c r="E14" s="145">
        <f>SUM(E11:E13)</f>
        <v>41371</v>
      </c>
      <c r="F14" s="145">
        <f>SUM(F11:F13)</f>
        <v>166761</v>
      </c>
      <c r="G14" s="145"/>
      <c r="H14" s="145">
        <f>SUM(H11:H13)</f>
        <v>166761</v>
      </c>
    </row>
    <row r="15" spans="1:8" ht="25.5" customHeight="1">
      <c r="A15" s="58" t="s">
        <v>481</v>
      </c>
      <c r="B15" s="60" t="s">
        <v>213</v>
      </c>
      <c r="C15" s="44"/>
      <c r="D15" s="44"/>
      <c r="E15" s="44"/>
      <c r="F15" s="44"/>
      <c r="G15" s="44"/>
      <c r="H15" s="44"/>
    </row>
    <row r="16" spans="1:8" ht="25.5" customHeight="1">
      <c r="A16" s="58" t="s">
        <v>36</v>
      </c>
      <c r="B16" s="60" t="s">
        <v>214</v>
      </c>
      <c r="C16" s="44"/>
      <c r="D16" s="44"/>
      <c r="E16" s="44"/>
      <c r="F16" s="44"/>
      <c r="G16" s="44"/>
      <c r="H16" s="44"/>
    </row>
    <row r="17" spans="1:8" s="43" customFormat="1" ht="25.5" customHeight="1">
      <c r="A17" s="58" t="s">
        <v>37</v>
      </c>
      <c r="B17" s="49" t="s">
        <v>330</v>
      </c>
      <c r="C17" s="50">
        <f>SUM(C14:C16)</f>
        <v>41371</v>
      </c>
      <c r="D17" s="50"/>
      <c r="E17" s="50">
        <f>SUM(E14:E16)</f>
        <v>41371</v>
      </c>
      <c r="F17" s="50">
        <f>SUM(F14:F16)</f>
        <v>166761</v>
      </c>
      <c r="G17" s="50"/>
      <c r="H17" s="50">
        <f>SUM(H14:H16)</f>
        <v>166761</v>
      </c>
    </row>
    <row r="18" spans="1:8" ht="25.5" customHeight="1">
      <c r="A18" s="58" t="s">
        <v>38</v>
      </c>
      <c r="B18" s="60" t="s">
        <v>6</v>
      </c>
      <c r="C18" s="44">
        <v>15188</v>
      </c>
      <c r="D18" s="44"/>
      <c r="E18" s="44">
        <v>15188</v>
      </c>
      <c r="F18" s="44"/>
      <c r="G18" s="44"/>
      <c r="H18" s="44"/>
    </row>
    <row r="19" spans="1:8" ht="25.5" customHeight="1">
      <c r="A19" s="58" t="s">
        <v>39</v>
      </c>
      <c r="B19" s="60" t="s">
        <v>7</v>
      </c>
      <c r="C19" s="44">
        <f>C17-C18</f>
        <v>26183</v>
      </c>
      <c r="D19" s="44"/>
      <c r="E19" s="44">
        <f>E17-E18</f>
        <v>26183</v>
      </c>
      <c r="F19" s="44">
        <f>F17-F18</f>
        <v>166761</v>
      </c>
      <c r="G19" s="44"/>
      <c r="H19" s="44">
        <f>H17-H18</f>
        <v>166761</v>
      </c>
    </row>
    <row r="20" ht="15">
      <c r="H20" s="42" t="s">
        <v>146</v>
      </c>
    </row>
    <row r="21" ht="15">
      <c r="B21" s="80" t="s">
        <v>838</v>
      </c>
    </row>
    <row r="22" spans="4:7" ht="15">
      <c r="D22" s="42" t="s">
        <v>839</v>
      </c>
      <c r="G22" s="42" t="s">
        <v>840</v>
      </c>
    </row>
    <row r="24" ht="15">
      <c r="I24" s="42" t="s">
        <v>146</v>
      </c>
    </row>
    <row r="25" ht="15">
      <c r="I25" s="42" t="s">
        <v>146</v>
      </c>
    </row>
  </sheetData>
  <sheetProtection/>
  <mergeCells count="2">
    <mergeCell ref="A1:H1"/>
    <mergeCell ref="A2:H2"/>
  </mergeCells>
  <printOptions/>
  <pageMargins left="0.7874015748031497" right="0.7874015748031497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8515625" style="62" customWidth="1"/>
    <col min="2" max="2" width="33.8515625" style="42" customWidth="1"/>
    <col min="3" max="3" width="7.28125" style="42" customWidth="1"/>
    <col min="4" max="4" width="11.140625" style="42" customWidth="1"/>
    <col min="5" max="6" width="11.140625" style="144" customWidth="1"/>
    <col min="7" max="7" width="11.140625" style="42" customWidth="1"/>
    <col min="8" max="8" width="9.28125" style="144" bestFit="1" customWidth="1"/>
    <col min="9" max="10" width="10.140625" style="144" bestFit="1" customWidth="1"/>
    <col min="11" max="13" width="9.28125" style="144" bestFit="1" customWidth="1"/>
    <col min="14" max="14" width="12.140625" style="144" customWidth="1"/>
    <col min="15" max="17" width="9.140625" style="144" customWidth="1"/>
    <col min="18" max="16384" width="9.140625" style="42" customWidth="1"/>
  </cols>
  <sheetData>
    <row r="1" spans="1:17" s="62" customFormat="1" ht="15">
      <c r="A1" s="59"/>
      <c r="B1" s="59" t="s">
        <v>593</v>
      </c>
      <c r="C1" s="130" t="s">
        <v>594</v>
      </c>
      <c r="D1" s="59" t="s">
        <v>595</v>
      </c>
      <c r="E1" s="130" t="s">
        <v>596</v>
      </c>
      <c r="F1" s="130" t="s">
        <v>597</v>
      </c>
      <c r="G1" s="59" t="s">
        <v>615</v>
      </c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s="43" customFormat="1" ht="51" customHeight="1">
      <c r="A2" s="59" t="s">
        <v>468</v>
      </c>
      <c r="B2" s="46" t="s">
        <v>217</v>
      </c>
      <c r="C2" s="66" t="s">
        <v>265</v>
      </c>
      <c r="D2" s="66" t="s">
        <v>647</v>
      </c>
      <c r="E2" s="23" t="s">
        <v>632</v>
      </c>
      <c r="F2" s="23" t="s">
        <v>628</v>
      </c>
      <c r="G2" s="23" t="s">
        <v>646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233" customFormat="1" ht="45" customHeight="1">
      <c r="A3" s="59" t="s">
        <v>469</v>
      </c>
      <c r="B3" s="89" t="s">
        <v>518</v>
      </c>
      <c r="C3" s="67"/>
      <c r="D3" s="47">
        <v>0</v>
      </c>
      <c r="E3" s="47">
        <v>450</v>
      </c>
      <c r="F3" s="47">
        <v>447</v>
      </c>
      <c r="G3" s="272">
        <f>IF(ISERROR(F3/E3),0,F3/E3)</f>
        <v>0.9933333333333333</v>
      </c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s="233" customFormat="1" ht="45" customHeight="1">
      <c r="A4" s="59" t="s">
        <v>470</v>
      </c>
      <c r="B4" s="49" t="s">
        <v>678</v>
      </c>
      <c r="C4" s="67"/>
      <c r="D4" s="47">
        <f>SUM(D3)</f>
        <v>0</v>
      </c>
      <c r="E4" s="47">
        <f>SUM(E3)</f>
        <v>450</v>
      </c>
      <c r="F4" s="47">
        <f>SUM(F3)</f>
        <v>447</v>
      </c>
      <c r="G4" s="272">
        <f aca="true" t="shared" si="0" ref="G4:G13">IF(ISERROR(F4/E4),0,F4/E4)</f>
        <v>0.9933333333333333</v>
      </c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s="233" customFormat="1" ht="45" customHeight="1">
      <c r="A5" s="59" t="s">
        <v>472</v>
      </c>
      <c r="B5" s="89" t="s">
        <v>679</v>
      </c>
      <c r="C5" s="67"/>
      <c r="D5" s="47"/>
      <c r="E5" s="47"/>
      <c r="F5" s="47"/>
      <c r="G5" s="272">
        <f t="shared" si="0"/>
        <v>0</v>
      </c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s="233" customFormat="1" ht="45" customHeight="1">
      <c r="A6" s="59" t="s">
        <v>473</v>
      </c>
      <c r="B6" s="94" t="s">
        <v>680</v>
      </c>
      <c r="C6" s="68"/>
      <c r="D6" s="95">
        <f>SUM(D4:D5)</f>
        <v>0</v>
      </c>
      <c r="E6" s="95">
        <f>SUM(E4:E5)</f>
        <v>450</v>
      </c>
      <c r="F6" s="95">
        <f>SUM(F4:F5)</f>
        <v>447</v>
      </c>
      <c r="G6" s="272">
        <f t="shared" si="0"/>
        <v>0.9933333333333333</v>
      </c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7" s="233" customFormat="1" ht="45" customHeight="1">
      <c r="A7" s="59" t="s">
        <v>474</v>
      </c>
      <c r="B7" s="89" t="s">
        <v>681</v>
      </c>
      <c r="C7" s="67"/>
      <c r="D7" s="47">
        <f>D13-D6</f>
        <v>112570</v>
      </c>
      <c r="E7" s="47">
        <f>E13-E6</f>
        <v>98120</v>
      </c>
      <c r="F7" s="47">
        <f>F13-F6</f>
        <v>96154</v>
      </c>
      <c r="G7" s="272">
        <f t="shared" si="0"/>
        <v>0.9799633102323685</v>
      </c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1:17" s="43" customFormat="1" ht="45" customHeight="1">
      <c r="A8" s="59" t="s">
        <v>475</v>
      </c>
      <c r="B8" s="49" t="s">
        <v>682</v>
      </c>
      <c r="C8" s="68"/>
      <c r="D8" s="95">
        <f>SUM(D4:D5)</f>
        <v>0</v>
      </c>
      <c r="E8" s="95">
        <f>SUM(E4:E5)</f>
        <v>450</v>
      </c>
      <c r="F8" s="95">
        <f>SUM(F4:F5)</f>
        <v>447</v>
      </c>
      <c r="G8" s="272">
        <f t="shared" si="0"/>
        <v>0.9933333333333333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s="36" customFormat="1" ht="45" customHeight="1">
      <c r="A9" s="59" t="s">
        <v>476</v>
      </c>
      <c r="B9" s="60" t="s">
        <v>243</v>
      </c>
      <c r="C9" s="59">
        <v>17</v>
      </c>
      <c r="D9" s="47">
        <v>59500</v>
      </c>
      <c r="E9" s="47">
        <v>59500</v>
      </c>
      <c r="F9" s="47">
        <v>57757</v>
      </c>
      <c r="G9" s="272">
        <f t="shared" si="0"/>
        <v>0.9707058823529412</v>
      </c>
      <c r="H9" s="269"/>
      <c r="I9" s="232"/>
      <c r="J9" s="232"/>
      <c r="K9" s="232"/>
      <c r="L9" s="232"/>
      <c r="M9" s="232"/>
      <c r="N9" s="267"/>
      <c r="O9" s="232"/>
      <c r="P9" s="232"/>
      <c r="Q9" s="232"/>
    </row>
    <row r="10" spans="1:17" s="36" customFormat="1" ht="45" customHeight="1">
      <c r="A10" s="59" t="s">
        <v>478</v>
      </c>
      <c r="B10" s="60" t="s">
        <v>22</v>
      </c>
      <c r="C10" s="59"/>
      <c r="D10" s="47">
        <v>7470</v>
      </c>
      <c r="E10" s="47">
        <v>7470</v>
      </c>
      <c r="F10" s="47">
        <v>7471</v>
      </c>
      <c r="G10" s="272">
        <f t="shared" si="0"/>
        <v>1.0001338688085677</v>
      </c>
      <c r="H10" s="269"/>
      <c r="I10" s="232"/>
      <c r="J10" s="232"/>
      <c r="K10" s="232"/>
      <c r="L10" s="232"/>
      <c r="M10" s="232"/>
      <c r="N10" s="267"/>
      <c r="O10" s="232"/>
      <c r="P10" s="232"/>
      <c r="Q10" s="232"/>
    </row>
    <row r="11" spans="1:17" s="36" customFormat="1" ht="45" customHeight="1">
      <c r="A11" s="59" t="s">
        <v>480</v>
      </c>
      <c r="B11" s="180" t="s">
        <v>244</v>
      </c>
      <c r="C11" s="59"/>
      <c r="D11" s="47">
        <v>16600</v>
      </c>
      <c r="E11" s="47">
        <v>16600</v>
      </c>
      <c r="F11" s="47">
        <v>16398</v>
      </c>
      <c r="G11" s="272">
        <f t="shared" si="0"/>
        <v>0.9878313253012048</v>
      </c>
      <c r="H11" s="232"/>
      <c r="I11" s="232"/>
      <c r="J11" s="232"/>
      <c r="K11" s="232"/>
      <c r="L11" s="232"/>
      <c r="M11" s="232"/>
      <c r="N11" s="267"/>
      <c r="O11" s="232"/>
      <c r="P11" s="232"/>
      <c r="Q11" s="232"/>
    </row>
    <row r="12" spans="1:17" s="36" customFormat="1" ht="45" customHeight="1">
      <c r="A12" s="59" t="s">
        <v>481</v>
      </c>
      <c r="B12" s="180" t="s">
        <v>245</v>
      </c>
      <c r="C12" s="59"/>
      <c r="D12" s="47">
        <v>29000</v>
      </c>
      <c r="E12" s="47">
        <v>15000</v>
      </c>
      <c r="F12" s="47">
        <v>14975</v>
      </c>
      <c r="G12" s="272">
        <f t="shared" si="0"/>
        <v>0.9983333333333333</v>
      </c>
      <c r="H12" s="232"/>
      <c r="I12" s="232"/>
      <c r="J12" s="232"/>
      <c r="K12" s="232"/>
      <c r="L12" s="232"/>
      <c r="M12" s="232"/>
      <c r="N12" s="267"/>
      <c r="O12" s="232"/>
      <c r="P12" s="232"/>
      <c r="Q12" s="232"/>
    </row>
    <row r="13" spans="1:17" s="230" customFormat="1" ht="45" customHeight="1">
      <c r="A13" s="59" t="s">
        <v>36</v>
      </c>
      <c r="B13" s="49" t="s">
        <v>683</v>
      </c>
      <c r="C13" s="46"/>
      <c r="D13" s="95">
        <f>SUM(D9:D12)</f>
        <v>112570</v>
      </c>
      <c r="E13" s="95">
        <f>SUM(E9:E12)</f>
        <v>98570</v>
      </c>
      <c r="F13" s="95">
        <f>SUM(F9:F12)</f>
        <v>96601</v>
      </c>
      <c r="G13" s="272">
        <f t="shared" si="0"/>
        <v>0.9800243481789591</v>
      </c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6" spans="3:6" ht="15">
      <c r="C16" s="65"/>
      <c r="E16" s="65"/>
      <c r="F16" s="65"/>
    </row>
    <row r="17" spans="3:6" ht="15">
      <c r="C17" s="65"/>
      <c r="E17" s="65"/>
      <c r="F17" s="65"/>
    </row>
    <row r="18" spans="3:6" ht="15">
      <c r="C18" s="65"/>
      <c r="E18" s="65"/>
      <c r="F18" s="65"/>
    </row>
    <row r="19" spans="3:6" ht="15">
      <c r="C19" s="65"/>
      <c r="E19" s="65"/>
      <c r="F19" s="65"/>
    </row>
    <row r="20" spans="3:6" ht="15">
      <c r="C20" s="65"/>
      <c r="E20" s="65"/>
      <c r="F20" s="65"/>
    </row>
    <row r="21" spans="3:6" ht="15">
      <c r="C21" s="65"/>
      <c r="E21" s="65"/>
      <c r="F21" s="65"/>
    </row>
    <row r="22" spans="3:6" ht="15">
      <c r="C22" s="65"/>
      <c r="E22" s="65"/>
      <c r="F22" s="65"/>
    </row>
    <row r="23" spans="3:6" ht="15">
      <c r="C23" s="65"/>
      <c r="E23" s="65"/>
      <c r="F23" s="65"/>
    </row>
    <row r="24" spans="3:6" ht="15">
      <c r="C24" s="65"/>
      <c r="E24" s="65"/>
      <c r="F24" s="65"/>
    </row>
    <row r="25" spans="3:6" ht="15">
      <c r="C25" s="65"/>
      <c r="E25" s="65"/>
      <c r="F25" s="65"/>
    </row>
    <row r="26" spans="3:6" ht="15">
      <c r="C26" s="65"/>
      <c r="E26" s="65"/>
      <c r="F26" s="65"/>
    </row>
    <row r="27" spans="3:6" ht="15">
      <c r="C27" s="65"/>
      <c r="E27" s="65"/>
      <c r="F27" s="65"/>
    </row>
    <row r="28" spans="3:6" ht="15">
      <c r="C28" s="65"/>
      <c r="E28" s="65"/>
      <c r="F28" s="65"/>
    </row>
    <row r="29" spans="3:6" ht="15">
      <c r="C29" s="65"/>
      <c r="E29" s="65"/>
      <c r="F29" s="65"/>
    </row>
    <row r="30" spans="3:6" ht="15">
      <c r="C30" s="65"/>
      <c r="E30" s="65"/>
      <c r="F30" s="65"/>
    </row>
    <row r="31" spans="3:6" ht="15">
      <c r="C31" s="65"/>
      <c r="E31" s="65"/>
      <c r="F31" s="65"/>
    </row>
    <row r="32" spans="3:6" ht="15">
      <c r="C32" s="65"/>
      <c r="E32" s="65"/>
      <c r="F32" s="65"/>
    </row>
    <row r="33" spans="3:6" ht="15">
      <c r="C33" s="65"/>
      <c r="E33" s="65"/>
      <c r="F33" s="65"/>
    </row>
    <row r="34" spans="3:6" ht="15">
      <c r="C34" s="65"/>
      <c r="E34" s="65"/>
      <c r="F34" s="65"/>
    </row>
    <row r="35" spans="3:6" ht="15">
      <c r="C35" s="65"/>
      <c r="E35" s="65"/>
      <c r="F35" s="65"/>
    </row>
    <row r="36" spans="3:6" ht="15">
      <c r="C36" s="65"/>
      <c r="E36" s="65"/>
      <c r="F36" s="65"/>
    </row>
    <row r="37" spans="3:6" ht="15">
      <c r="C37" s="65"/>
      <c r="E37" s="65"/>
      <c r="F37" s="65"/>
    </row>
    <row r="38" spans="3:6" ht="15">
      <c r="C38" s="65"/>
      <c r="E38" s="65"/>
      <c r="F38" s="65"/>
    </row>
    <row r="39" spans="3:6" ht="15">
      <c r="C39" s="65"/>
      <c r="E39" s="65"/>
      <c r="F39" s="65"/>
    </row>
    <row r="40" spans="3:6" ht="15">
      <c r="C40" s="65"/>
      <c r="E40" s="65"/>
      <c r="F40" s="65"/>
    </row>
    <row r="41" spans="3:6" ht="15">
      <c r="C41" s="65"/>
      <c r="E41" s="65"/>
      <c r="F41" s="65"/>
    </row>
    <row r="42" spans="3:6" ht="15">
      <c r="C42" s="65"/>
      <c r="E42" s="65"/>
      <c r="F42" s="65"/>
    </row>
    <row r="43" spans="3:6" ht="15">
      <c r="C43" s="65"/>
      <c r="E43" s="65"/>
      <c r="F43" s="65"/>
    </row>
    <row r="44" spans="3:6" ht="15">
      <c r="C44" s="65"/>
      <c r="E44" s="65"/>
      <c r="F44" s="65"/>
    </row>
    <row r="45" spans="3:6" ht="15">
      <c r="C45" s="65"/>
      <c r="E45" s="65"/>
      <c r="F45" s="65"/>
    </row>
    <row r="46" spans="3:6" ht="15">
      <c r="C46" s="65"/>
      <c r="E46" s="65"/>
      <c r="F46" s="65"/>
    </row>
    <row r="47" spans="3:6" ht="15">
      <c r="C47" s="65"/>
      <c r="E47" s="65"/>
      <c r="F47" s="65"/>
    </row>
    <row r="48" spans="3:6" ht="15">
      <c r="C48" s="65"/>
      <c r="E48" s="65"/>
      <c r="F48" s="65"/>
    </row>
    <row r="49" spans="3:6" ht="15">
      <c r="C49" s="65"/>
      <c r="E49" s="65"/>
      <c r="F49" s="65"/>
    </row>
    <row r="50" spans="3:6" ht="15">
      <c r="C50" s="65"/>
      <c r="E50" s="65"/>
      <c r="F50" s="65"/>
    </row>
    <row r="51" spans="3:6" ht="15">
      <c r="C51" s="65"/>
      <c r="E51" s="65"/>
      <c r="F51" s="65"/>
    </row>
    <row r="52" spans="3:6" ht="15">
      <c r="C52" s="65"/>
      <c r="E52" s="65"/>
      <c r="F52" s="65"/>
    </row>
    <row r="53" spans="3:6" ht="15">
      <c r="C53" s="65"/>
      <c r="E53" s="65"/>
      <c r="F53" s="65"/>
    </row>
    <row r="54" spans="3:6" ht="15">
      <c r="C54" s="65"/>
      <c r="E54" s="65"/>
      <c r="F54" s="65"/>
    </row>
    <row r="55" spans="3:6" ht="15">
      <c r="C55" s="65"/>
      <c r="E55" s="65"/>
      <c r="F55" s="65"/>
    </row>
    <row r="56" spans="3:6" ht="15">
      <c r="C56" s="65"/>
      <c r="E56" s="65"/>
      <c r="F56" s="65"/>
    </row>
    <row r="57" spans="3:6" ht="15">
      <c r="C57" s="65"/>
      <c r="E57" s="65"/>
      <c r="F57" s="65"/>
    </row>
    <row r="58" spans="3:6" ht="15">
      <c r="C58" s="65"/>
      <c r="E58" s="65"/>
      <c r="F58" s="65"/>
    </row>
    <row r="59" spans="3:6" ht="15">
      <c r="C59" s="65"/>
      <c r="E59" s="65"/>
      <c r="F59" s="65"/>
    </row>
    <row r="60" spans="3:6" ht="15">
      <c r="C60" s="65"/>
      <c r="E60" s="65"/>
      <c r="F60" s="65"/>
    </row>
    <row r="61" spans="3:6" ht="15">
      <c r="C61" s="65"/>
      <c r="E61" s="65"/>
      <c r="F61" s="65"/>
    </row>
    <row r="62" spans="3:6" ht="15">
      <c r="C62" s="65"/>
      <c r="E62" s="65"/>
      <c r="F62" s="65"/>
    </row>
    <row r="63" spans="3:6" ht="15">
      <c r="C63" s="65"/>
      <c r="E63" s="65"/>
      <c r="F63" s="65"/>
    </row>
    <row r="64" spans="3:6" ht="15">
      <c r="C64" s="65"/>
      <c r="E64" s="65"/>
      <c r="F64" s="65"/>
    </row>
    <row r="65" spans="3:6" ht="15">
      <c r="C65" s="65"/>
      <c r="E65" s="65"/>
      <c r="F65" s="65"/>
    </row>
    <row r="66" spans="3:6" ht="15">
      <c r="C66" s="65"/>
      <c r="E66" s="65"/>
      <c r="F66" s="65"/>
    </row>
    <row r="67" spans="3:6" ht="15">
      <c r="C67" s="65"/>
      <c r="E67" s="65"/>
      <c r="F67" s="65"/>
    </row>
    <row r="68" spans="3:6" ht="15">
      <c r="C68" s="65"/>
      <c r="E68" s="65"/>
      <c r="F68" s="65"/>
    </row>
    <row r="69" spans="3:6" ht="15">
      <c r="C69" s="65"/>
      <c r="E69" s="65"/>
      <c r="F69" s="65"/>
    </row>
    <row r="70" spans="3:6" ht="15">
      <c r="C70" s="65"/>
      <c r="E70" s="65"/>
      <c r="F70" s="65"/>
    </row>
    <row r="71" spans="3:6" ht="15">
      <c r="C71" s="65"/>
      <c r="E71" s="65"/>
      <c r="F71" s="65"/>
    </row>
    <row r="72" spans="3:6" ht="15">
      <c r="C72" s="65"/>
      <c r="E72" s="65"/>
      <c r="F72" s="65"/>
    </row>
    <row r="73" spans="3:6" ht="15">
      <c r="C73" s="65"/>
      <c r="E73" s="65"/>
      <c r="F73" s="65"/>
    </row>
    <row r="74" spans="3:6" ht="15">
      <c r="C74" s="65"/>
      <c r="E74" s="65"/>
      <c r="F74" s="65"/>
    </row>
    <row r="75" spans="3:6" ht="15">
      <c r="C75" s="65"/>
      <c r="E75" s="65"/>
      <c r="F75" s="65"/>
    </row>
    <row r="76" spans="3:6" ht="15">
      <c r="C76" s="65"/>
      <c r="E76" s="65"/>
      <c r="F76" s="65"/>
    </row>
    <row r="77" spans="3:6" ht="15">
      <c r="C77" s="65"/>
      <c r="E77" s="65"/>
      <c r="F77" s="65"/>
    </row>
    <row r="78" spans="3:6" ht="15">
      <c r="C78" s="65"/>
      <c r="E78" s="65"/>
      <c r="F78" s="65"/>
    </row>
    <row r="79" spans="3:6" ht="15">
      <c r="C79" s="65"/>
      <c r="E79" s="65"/>
      <c r="F79" s="65"/>
    </row>
    <row r="80" spans="3:6" ht="15">
      <c r="C80" s="65"/>
      <c r="E80" s="65"/>
      <c r="F80" s="65"/>
    </row>
    <row r="81" spans="3:6" ht="15">
      <c r="C81" s="65"/>
      <c r="E81" s="65"/>
      <c r="F81" s="65"/>
    </row>
    <row r="82" spans="3:6" ht="15">
      <c r="C82" s="65"/>
      <c r="E82" s="65"/>
      <c r="F82" s="65"/>
    </row>
    <row r="83" spans="3:6" ht="15">
      <c r="C83" s="65"/>
      <c r="E83" s="65"/>
      <c r="F83" s="65"/>
    </row>
    <row r="84" spans="3:6" ht="15">
      <c r="C84" s="65"/>
      <c r="E84" s="65"/>
      <c r="F84" s="65"/>
    </row>
    <row r="85" spans="3:6" ht="15">
      <c r="C85" s="65"/>
      <c r="E85" s="65"/>
      <c r="F85" s="65"/>
    </row>
    <row r="86" spans="3:6" ht="15">
      <c r="C86" s="65"/>
      <c r="E86" s="65"/>
      <c r="F86" s="65"/>
    </row>
    <row r="87" spans="3:6" ht="15">
      <c r="C87" s="65"/>
      <c r="E87" s="65"/>
      <c r="F87" s="65"/>
    </row>
    <row r="88" spans="3:6" ht="15">
      <c r="C88" s="65"/>
      <c r="E88" s="65"/>
      <c r="F88" s="65"/>
    </row>
    <row r="89" spans="3:6" ht="15">
      <c r="C89" s="65"/>
      <c r="E89" s="65"/>
      <c r="F89" s="65"/>
    </row>
    <row r="90" spans="3:6" ht="15">
      <c r="C90" s="65"/>
      <c r="E90" s="65"/>
      <c r="F90" s="65"/>
    </row>
    <row r="91" spans="3:6" ht="15">
      <c r="C91" s="65"/>
      <c r="E91" s="65"/>
      <c r="F91" s="65"/>
    </row>
    <row r="92" spans="3:6" ht="15">
      <c r="C92" s="65"/>
      <c r="E92" s="65"/>
      <c r="F92" s="65"/>
    </row>
    <row r="93" spans="3:6" ht="15">
      <c r="C93" s="65"/>
      <c r="E93" s="65"/>
      <c r="F93" s="65"/>
    </row>
    <row r="94" spans="3:6" ht="15">
      <c r="C94" s="65"/>
      <c r="E94" s="65"/>
      <c r="F94" s="65"/>
    </row>
    <row r="95" spans="3:6" ht="15">
      <c r="C95" s="65"/>
      <c r="E95" s="65"/>
      <c r="F95" s="65"/>
    </row>
    <row r="96" spans="3:6" ht="15">
      <c r="C96" s="65"/>
      <c r="E96" s="65"/>
      <c r="F96" s="65"/>
    </row>
    <row r="97" spans="3:6" ht="15">
      <c r="C97" s="65"/>
      <c r="E97" s="65"/>
      <c r="F97" s="65"/>
    </row>
    <row r="98" spans="3:6" ht="15">
      <c r="C98" s="65"/>
      <c r="E98" s="65"/>
      <c r="F98" s="65"/>
    </row>
    <row r="99" spans="3:6" ht="15">
      <c r="C99" s="65"/>
      <c r="E99" s="65"/>
      <c r="F99" s="65"/>
    </row>
    <row r="100" spans="3:6" ht="15">
      <c r="C100" s="65"/>
      <c r="E100" s="65"/>
      <c r="F100" s="65"/>
    </row>
    <row r="101" spans="3:6" ht="15">
      <c r="C101" s="65"/>
      <c r="E101" s="65"/>
      <c r="F101" s="65"/>
    </row>
    <row r="102" spans="3:6" ht="15">
      <c r="C102" s="65"/>
      <c r="E102" s="65"/>
      <c r="F102" s="65"/>
    </row>
    <row r="103" spans="3:6" ht="15">
      <c r="C103" s="65"/>
      <c r="E103" s="65"/>
      <c r="F103" s="65"/>
    </row>
    <row r="104" spans="3:6" ht="15">
      <c r="C104" s="65"/>
      <c r="E104" s="65"/>
      <c r="F104" s="65"/>
    </row>
    <row r="105" spans="3:6" ht="15">
      <c r="C105" s="65"/>
      <c r="E105" s="65"/>
      <c r="F105" s="65"/>
    </row>
    <row r="106" spans="3:6" ht="15">
      <c r="C106" s="65"/>
      <c r="E106" s="65"/>
      <c r="F106" s="65"/>
    </row>
    <row r="107" spans="3:6" ht="15">
      <c r="C107" s="65"/>
      <c r="E107" s="65"/>
      <c r="F107" s="65"/>
    </row>
    <row r="108" spans="3:6" ht="15">
      <c r="C108" s="65"/>
      <c r="E108" s="65"/>
      <c r="F108" s="65"/>
    </row>
    <row r="109" spans="3:6" ht="15">
      <c r="C109" s="65"/>
      <c r="E109" s="65"/>
      <c r="F109" s="65"/>
    </row>
    <row r="110" spans="3:6" ht="15">
      <c r="C110" s="65"/>
      <c r="E110" s="65"/>
      <c r="F110" s="65"/>
    </row>
    <row r="111" spans="3:6" ht="15">
      <c r="C111" s="65"/>
      <c r="E111" s="65"/>
      <c r="F111" s="65"/>
    </row>
    <row r="112" spans="3:6" ht="15">
      <c r="C112" s="65"/>
      <c r="E112" s="65"/>
      <c r="F112" s="65"/>
    </row>
    <row r="113" spans="3:6" ht="15">
      <c r="C113" s="65"/>
      <c r="E113" s="65"/>
      <c r="F113" s="65"/>
    </row>
    <row r="114" spans="3:6" ht="15">
      <c r="C114" s="65"/>
      <c r="E114" s="65"/>
      <c r="F114" s="65"/>
    </row>
    <row r="115" spans="3:6" ht="15">
      <c r="C115" s="65"/>
      <c r="E115" s="65"/>
      <c r="F115" s="65"/>
    </row>
    <row r="116" spans="3:6" ht="15">
      <c r="C116" s="65"/>
      <c r="E116" s="65"/>
      <c r="F116" s="65"/>
    </row>
    <row r="117" spans="3:6" ht="15">
      <c r="C117" s="65"/>
      <c r="E117" s="65"/>
      <c r="F117" s="65"/>
    </row>
    <row r="118" spans="3:6" ht="15">
      <c r="C118" s="65"/>
      <c r="E118" s="65"/>
      <c r="F118" s="65"/>
    </row>
    <row r="119" spans="3:6" ht="15">
      <c r="C119" s="65"/>
      <c r="E119" s="65"/>
      <c r="F119" s="65"/>
    </row>
    <row r="120" spans="3:6" ht="15">
      <c r="C120" s="65"/>
      <c r="E120" s="65"/>
      <c r="F120" s="65"/>
    </row>
    <row r="121" spans="3:6" ht="15">
      <c r="C121" s="65"/>
      <c r="E121" s="65"/>
      <c r="F121" s="65"/>
    </row>
    <row r="122" spans="3:6" ht="15">
      <c r="C122" s="65"/>
      <c r="E122" s="65"/>
      <c r="F122" s="65"/>
    </row>
    <row r="123" spans="3:6" ht="15">
      <c r="C123" s="65"/>
      <c r="E123" s="65"/>
      <c r="F123" s="65"/>
    </row>
    <row r="124" spans="3:6" ht="15">
      <c r="C124" s="65"/>
      <c r="E124" s="65"/>
      <c r="F124" s="65"/>
    </row>
    <row r="125" spans="3:6" ht="15">
      <c r="C125" s="65"/>
      <c r="E125" s="65"/>
      <c r="F125" s="65"/>
    </row>
    <row r="126" spans="3:6" ht="15">
      <c r="C126" s="65"/>
      <c r="E126" s="65"/>
      <c r="F126" s="65"/>
    </row>
    <row r="127" spans="3:6" ht="15">
      <c r="C127" s="65"/>
      <c r="E127" s="65"/>
      <c r="F127" s="65"/>
    </row>
    <row r="128" spans="3:6" ht="15">
      <c r="C128" s="65"/>
      <c r="E128" s="65"/>
      <c r="F128" s="65"/>
    </row>
    <row r="129" spans="3:6" ht="15">
      <c r="C129" s="65"/>
      <c r="E129" s="65"/>
      <c r="F129" s="65"/>
    </row>
    <row r="130" spans="3:6" ht="15">
      <c r="C130" s="65"/>
      <c r="E130" s="65"/>
      <c r="F130" s="65"/>
    </row>
    <row r="131" spans="3:6" ht="15">
      <c r="C131" s="65"/>
      <c r="E131" s="65"/>
      <c r="F131" s="65"/>
    </row>
    <row r="132" spans="3:6" ht="15">
      <c r="C132" s="65"/>
      <c r="E132" s="65"/>
      <c r="F132" s="65"/>
    </row>
    <row r="133" spans="3:6" ht="15">
      <c r="C133" s="65"/>
      <c r="E133" s="65"/>
      <c r="F133" s="65"/>
    </row>
    <row r="134" spans="3:6" ht="15">
      <c r="C134" s="65"/>
      <c r="E134" s="65"/>
      <c r="F134" s="65"/>
    </row>
    <row r="135" spans="3:6" ht="15">
      <c r="C135" s="65"/>
      <c r="E135" s="65"/>
      <c r="F135" s="65"/>
    </row>
    <row r="136" spans="3:6" ht="15">
      <c r="C136" s="65"/>
      <c r="E136" s="65"/>
      <c r="F136" s="65"/>
    </row>
    <row r="137" spans="3:6" ht="15">
      <c r="C137" s="65"/>
      <c r="E137" s="65"/>
      <c r="F137" s="65"/>
    </row>
    <row r="138" spans="3:6" ht="15">
      <c r="C138" s="65"/>
      <c r="E138" s="65"/>
      <c r="F138" s="65"/>
    </row>
    <row r="139" spans="3:6" ht="15">
      <c r="C139" s="65"/>
      <c r="E139" s="65"/>
      <c r="F139" s="65"/>
    </row>
    <row r="140" spans="3:6" ht="15">
      <c r="C140" s="65"/>
      <c r="E140" s="65"/>
      <c r="F140" s="65"/>
    </row>
    <row r="141" spans="3:6" ht="15">
      <c r="C141" s="65"/>
      <c r="E141" s="65"/>
      <c r="F141" s="65"/>
    </row>
    <row r="142" spans="3:6" ht="15">
      <c r="C142" s="65"/>
      <c r="E142" s="65"/>
      <c r="F142" s="65"/>
    </row>
    <row r="143" spans="3:6" ht="15">
      <c r="C143" s="65"/>
      <c r="E143" s="65"/>
      <c r="F143" s="65"/>
    </row>
    <row r="144" spans="3:6" ht="15">
      <c r="C144" s="65"/>
      <c r="E144" s="65"/>
      <c r="F144" s="65"/>
    </row>
    <row r="145" spans="3:6" ht="15">
      <c r="C145" s="65"/>
      <c r="E145" s="65"/>
      <c r="F145" s="65"/>
    </row>
    <row r="146" spans="3:6" ht="15">
      <c r="C146" s="65"/>
      <c r="E146" s="65"/>
      <c r="F146" s="65"/>
    </row>
    <row r="147" spans="3:6" ht="15">
      <c r="C147" s="65"/>
      <c r="E147" s="65"/>
      <c r="F147" s="65"/>
    </row>
    <row r="148" spans="3:6" ht="15">
      <c r="C148" s="65"/>
      <c r="E148" s="65"/>
      <c r="F148" s="65"/>
    </row>
    <row r="149" spans="3:6" ht="15">
      <c r="C149" s="65"/>
      <c r="E149" s="65"/>
      <c r="F149" s="65"/>
    </row>
    <row r="150" spans="3:6" ht="15">
      <c r="C150" s="65"/>
      <c r="E150" s="65"/>
      <c r="F150" s="65"/>
    </row>
    <row r="151" spans="3:6" ht="15">
      <c r="C151" s="65"/>
      <c r="E151" s="65"/>
      <c r="F151" s="65"/>
    </row>
    <row r="152" spans="3:6" ht="15">
      <c r="C152" s="65"/>
      <c r="E152" s="65"/>
      <c r="F152" s="65"/>
    </row>
    <row r="153" spans="3:6" ht="15">
      <c r="C153" s="65"/>
      <c r="E153" s="65"/>
      <c r="F153" s="65"/>
    </row>
    <row r="154" spans="3:6" ht="15">
      <c r="C154" s="65"/>
      <c r="E154" s="65"/>
      <c r="F154" s="65"/>
    </row>
    <row r="155" spans="3:6" ht="15">
      <c r="C155" s="65"/>
      <c r="E155" s="65"/>
      <c r="F155" s="65"/>
    </row>
    <row r="156" spans="3:6" ht="15">
      <c r="C156" s="65"/>
      <c r="E156" s="65"/>
      <c r="F156" s="65"/>
    </row>
    <row r="157" spans="3:6" ht="15">
      <c r="C157" s="65"/>
      <c r="E157" s="65"/>
      <c r="F157" s="65"/>
    </row>
    <row r="158" spans="3:6" ht="15">
      <c r="C158" s="65"/>
      <c r="E158" s="65"/>
      <c r="F158" s="65"/>
    </row>
    <row r="159" spans="3:6" ht="15">
      <c r="C159" s="65"/>
      <c r="E159" s="65"/>
      <c r="F159" s="65"/>
    </row>
    <row r="160" spans="3:6" ht="15">
      <c r="C160" s="65"/>
      <c r="E160" s="65"/>
      <c r="F160" s="65"/>
    </row>
    <row r="161" spans="3:6" ht="15">
      <c r="C161" s="65"/>
      <c r="E161" s="65"/>
      <c r="F161" s="65"/>
    </row>
    <row r="162" spans="3:6" ht="15">
      <c r="C162" s="65"/>
      <c r="E162" s="65"/>
      <c r="F162" s="65"/>
    </row>
    <row r="163" spans="3:6" ht="15">
      <c r="C163" s="65"/>
      <c r="E163" s="65"/>
      <c r="F163" s="65"/>
    </row>
    <row r="164" spans="3:6" ht="15">
      <c r="C164" s="65"/>
      <c r="E164" s="65"/>
      <c r="F164" s="65"/>
    </row>
    <row r="165" spans="3:6" ht="15">
      <c r="C165" s="65"/>
      <c r="E165" s="65"/>
      <c r="F165" s="65"/>
    </row>
    <row r="166" spans="3:6" ht="15">
      <c r="C166" s="65"/>
      <c r="E166" s="65"/>
      <c r="F166" s="65"/>
    </row>
    <row r="167" spans="3:6" ht="15">
      <c r="C167" s="65"/>
      <c r="E167" s="65"/>
      <c r="F167" s="65"/>
    </row>
    <row r="168" spans="3:6" ht="15">
      <c r="C168" s="65"/>
      <c r="E168" s="65"/>
      <c r="F168" s="65"/>
    </row>
    <row r="169" spans="3:6" ht="15">
      <c r="C169" s="65"/>
      <c r="E169" s="65"/>
      <c r="F169" s="65"/>
    </row>
    <row r="170" spans="3:6" ht="15">
      <c r="C170" s="65"/>
      <c r="E170" s="65"/>
      <c r="F170" s="65"/>
    </row>
    <row r="171" spans="3:6" ht="15">
      <c r="C171" s="65"/>
      <c r="E171" s="65"/>
      <c r="F171" s="65"/>
    </row>
    <row r="172" spans="3:6" ht="15">
      <c r="C172" s="65"/>
      <c r="E172" s="65"/>
      <c r="F172" s="65"/>
    </row>
    <row r="173" spans="3:6" ht="15">
      <c r="C173" s="65"/>
      <c r="E173" s="65"/>
      <c r="F173" s="65"/>
    </row>
    <row r="174" spans="3:6" ht="15">
      <c r="C174" s="65"/>
      <c r="E174" s="65"/>
      <c r="F174" s="65"/>
    </row>
    <row r="175" spans="3:6" ht="15">
      <c r="C175" s="65"/>
      <c r="E175" s="65"/>
      <c r="F175" s="65"/>
    </row>
    <row r="176" spans="3:6" ht="15">
      <c r="C176" s="65"/>
      <c r="E176" s="65"/>
      <c r="F176" s="65"/>
    </row>
    <row r="177" spans="3:6" ht="15">
      <c r="C177" s="65"/>
      <c r="E177" s="65"/>
      <c r="F177" s="65"/>
    </row>
    <row r="178" spans="3:6" ht="15">
      <c r="C178" s="65"/>
      <c r="E178" s="65"/>
      <c r="F178" s="65"/>
    </row>
    <row r="179" spans="3:6" ht="15">
      <c r="C179" s="65"/>
      <c r="E179" s="65"/>
      <c r="F179" s="65"/>
    </row>
    <row r="180" spans="3:6" ht="15">
      <c r="C180" s="65"/>
      <c r="E180" s="65"/>
      <c r="F180" s="65"/>
    </row>
    <row r="181" spans="3:6" ht="15">
      <c r="C181" s="65"/>
      <c r="E181" s="65"/>
      <c r="F181" s="65"/>
    </row>
    <row r="182" spans="3:6" ht="15">
      <c r="C182" s="65"/>
      <c r="E182" s="65"/>
      <c r="F182" s="65"/>
    </row>
    <row r="183" spans="3:6" ht="15">
      <c r="C183" s="65"/>
      <c r="E183" s="65"/>
      <c r="F183" s="65"/>
    </row>
    <row r="184" spans="3:6" ht="15">
      <c r="C184" s="65"/>
      <c r="E184" s="65"/>
      <c r="F184" s="65"/>
    </row>
    <row r="185" spans="3:6" ht="15">
      <c r="C185" s="65"/>
      <c r="E185" s="65"/>
      <c r="F185" s="65"/>
    </row>
    <row r="186" spans="3:6" ht="15">
      <c r="C186" s="65"/>
      <c r="E186" s="65"/>
      <c r="F186" s="65"/>
    </row>
    <row r="187" spans="3:6" ht="15">
      <c r="C187" s="65"/>
      <c r="E187" s="65"/>
      <c r="F187" s="65"/>
    </row>
    <row r="188" spans="3:6" ht="15">
      <c r="C188" s="65"/>
      <c r="E188" s="65"/>
      <c r="F188" s="65"/>
    </row>
    <row r="189" spans="3:6" ht="15">
      <c r="C189" s="65"/>
      <c r="E189" s="65"/>
      <c r="F189" s="65"/>
    </row>
    <row r="190" spans="3:6" ht="15">
      <c r="C190" s="65"/>
      <c r="E190" s="65"/>
      <c r="F190" s="65"/>
    </row>
    <row r="191" spans="3:6" ht="15">
      <c r="C191" s="65"/>
      <c r="E191" s="65"/>
      <c r="F191" s="65"/>
    </row>
    <row r="192" spans="3:6" ht="15">
      <c r="C192" s="65"/>
      <c r="E192" s="65"/>
      <c r="F192" s="65"/>
    </row>
    <row r="193" spans="3:6" ht="15">
      <c r="C193" s="65"/>
      <c r="E193" s="65"/>
      <c r="F193" s="65"/>
    </row>
    <row r="194" spans="3:6" ht="15">
      <c r="C194" s="65"/>
      <c r="E194" s="65"/>
      <c r="F194" s="65"/>
    </row>
    <row r="195" spans="3:6" ht="15">
      <c r="C195" s="65"/>
      <c r="E195" s="65"/>
      <c r="F195" s="65"/>
    </row>
    <row r="196" spans="3:6" ht="15">
      <c r="C196" s="65"/>
      <c r="E196" s="65"/>
      <c r="F196" s="65"/>
    </row>
    <row r="197" spans="3:6" ht="15">
      <c r="C197" s="65"/>
      <c r="E197" s="65"/>
      <c r="F197" s="65"/>
    </row>
    <row r="198" spans="3:6" ht="15">
      <c r="C198" s="65"/>
      <c r="E198" s="65"/>
      <c r="F198" s="65"/>
    </row>
    <row r="199" spans="3:6" ht="15">
      <c r="C199" s="65"/>
      <c r="E199" s="65"/>
      <c r="F199" s="65"/>
    </row>
    <row r="200" spans="3:6" ht="15">
      <c r="C200" s="65"/>
      <c r="E200" s="65"/>
      <c r="F200" s="65"/>
    </row>
    <row r="201" spans="3:6" ht="15">
      <c r="C201" s="65"/>
      <c r="E201" s="65"/>
      <c r="F201" s="65"/>
    </row>
    <row r="202" spans="3:6" ht="15">
      <c r="C202" s="65"/>
      <c r="E202" s="65"/>
      <c r="F202" s="65"/>
    </row>
    <row r="203" spans="3:6" ht="15">
      <c r="C203" s="65"/>
      <c r="E203" s="65"/>
      <c r="F203" s="65"/>
    </row>
    <row r="204" spans="3:6" ht="15">
      <c r="C204" s="65"/>
      <c r="E204" s="65"/>
      <c r="F204" s="65"/>
    </row>
    <row r="205" spans="3:6" ht="15">
      <c r="C205" s="65"/>
      <c r="E205" s="65"/>
      <c r="F205" s="65"/>
    </row>
    <row r="206" spans="3:6" ht="15">
      <c r="C206" s="65"/>
      <c r="E206" s="65"/>
      <c r="F206" s="65"/>
    </row>
    <row r="207" spans="3:6" ht="15">
      <c r="C207" s="65"/>
      <c r="E207" s="65"/>
      <c r="F207" s="65"/>
    </row>
    <row r="208" spans="3:6" ht="15">
      <c r="C208" s="65"/>
      <c r="E208" s="65"/>
      <c r="F208" s="65"/>
    </row>
    <row r="209" spans="3:6" ht="15">
      <c r="C209" s="65"/>
      <c r="E209" s="65"/>
      <c r="F209" s="65"/>
    </row>
    <row r="210" spans="3:6" ht="15">
      <c r="C210" s="65"/>
      <c r="E210" s="65"/>
      <c r="F210" s="65"/>
    </row>
    <row r="211" spans="3:6" ht="15">
      <c r="C211" s="65"/>
      <c r="E211" s="65"/>
      <c r="F211" s="65"/>
    </row>
    <row r="212" spans="3:6" ht="15">
      <c r="C212" s="65"/>
      <c r="E212" s="65"/>
      <c r="F212" s="65"/>
    </row>
    <row r="213" spans="3:6" ht="15">
      <c r="C213" s="65"/>
      <c r="E213" s="65"/>
      <c r="F213" s="65"/>
    </row>
    <row r="214" spans="3:6" ht="15">
      <c r="C214" s="65"/>
      <c r="E214" s="65"/>
      <c r="F214" s="65"/>
    </row>
    <row r="215" spans="3:6" ht="15">
      <c r="C215" s="65"/>
      <c r="E215" s="65"/>
      <c r="F215" s="65"/>
    </row>
    <row r="216" spans="3:6" ht="15">
      <c r="C216" s="65"/>
      <c r="E216" s="65"/>
      <c r="F216" s="65"/>
    </row>
    <row r="217" spans="3:6" ht="15">
      <c r="C217" s="65"/>
      <c r="E217" s="65"/>
      <c r="F217" s="65"/>
    </row>
    <row r="218" spans="3:6" ht="15">
      <c r="C218" s="65"/>
      <c r="E218" s="65"/>
      <c r="F218" s="65"/>
    </row>
    <row r="219" spans="3:6" ht="15">
      <c r="C219" s="65"/>
      <c r="E219" s="65"/>
      <c r="F219" s="65"/>
    </row>
    <row r="220" spans="3:6" ht="15">
      <c r="C220" s="65"/>
      <c r="E220" s="65"/>
      <c r="F220" s="65"/>
    </row>
    <row r="221" spans="3:6" ht="15">
      <c r="C221" s="65"/>
      <c r="E221" s="65"/>
      <c r="F221" s="65"/>
    </row>
    <row r="222" spans="3:6" ht="15">
      <c r="C222" s="65"/>
      <c r="E222" s="65"/>
      <c r="F222" s="65"/>
    </row>
    <row r="223" spans="3:6" ht="15">
      <c r="C223" s="65"/>
      <c r="E223" s="65"/>
      <c r="F223" s="65"/>
    </row>
    <row r="224" spans="3:6" ht="15">
      <c r="C224" s="65"/>
      <c r="E224" s="65"/>
      <c r="F224" s="65"/>
    </row>
    <row r="225" spans="3:6" ht="15">
      <c r="C225" s="65"/>
      <c r="E225" s="65"/>
      <c r="F225" s="65"/>
    </row>
    <row r="226" spans="3:6" ht="15">
      <c r="C226" s="65"/>
      <c r="E226" s="65"/>
      <c r="F226" s="65"/>
    </row>
    <row r="227" spans="3:6" ht="15">
      <c r="C227" s="65"/>
      <c r="E227" s="65"/>
      <c r="F227" s="65"/>
    </row>
    <row r="228" spans="3:6" ht="15">
      <c r="C228" s="65"/>
      <c r="E228" s="65"/>
      <c r="F228" s="65"/>
    </row>
    <row r="229" spans="3:6" ht="15">
      <c r="C229" s="65"/>
      <c r="E229" s="65"/>
      <c r="F229" s="65"/>
    </row>
    <row r="230" spans="3:6" ht="15">
      <c r="C230" s="65"/>
      <c r="E230" s="65"/>
      <c r="F230" s="65"/>
    </row>
    <row r="231" spans="3:6" ht="15">
      <c r="C231" s="65"/>
      <c r="E231" s="65"/>
      <c r="F231" s="65"/>
    </row>
    <row r="232" spans="3:6" ht="15">
      <c r="C232" s="65"/>
      <c r="E232" s="65"/>
      <c r="F232" s="65"/>
    </row>
    <row r="233" spans="3:6" ht="15">
      <c r="C233" s="65"/>
      <c r="E233" s="65"/>
      <c r="F233" s="65"/>
    </row>
    <row r="234" spans="3:6" ht="15">
      <c r="C234" s="65"/>
      <c r="E234" s="65"/>
      <c r="F234" s="65"/>
    </row>
    <row r="235" spans="3:6" ht="15">
      <c r="C235" s="65"/>
      <c r="E235" s="65"/>
      <c r="F235" s="65"/>
    </row>
    <row r="236" spans="3:6" ht="15">
      <c r="C236" s="65"/>
      <c r="E236" s="65"/>
      <c r="F236" s="65"/>
    </row>
    <row r="237" spans="3:6" ht="15">
      <c r="C237" s="65"/>
      <c r="E237" s="65"/>
      <c r="F237" s="65"/>
    </row>
    <row r="238" spans="3:6" ht="15">
      <c r="C238" s="65"/>
      <c r="E238" s="65"/>
      <c r="F238" s="65"/>
    </row>
    <row r="239" spans="3:6" ht="15">
      <c r="C239" s="65"/>
      <c r="E239" s="65"/>
      <c r="F239" s="65"/>
    </row>
    <row r="240" spans="3:6" ht="15">
      <c r="C240" s="65"/>
      <c r="E240" s="65"/>
      <c r="F240" s="65"/>
    </row>
    <row r="241" spans="3:6" ht="15">
      <c r="C241" s="65"/>
      <c r="E241" s="65"/>
      <c r="F241" s="65"/>
    </row>
    <row r="242" spans="3:6" ht="15">
      <c r="C242" s="65"/>
      <c r="E242" s="65"/>
      <c r="F242" s="65"/>
    </row>
    <row r="243" spans="3:6" ht="15">
      <c r="C243" s="65"/>
      <c r="E243" s="65"/>
      <c r="F243" s="65"/>
    </row>
    <row r="244" spans="3:6" ht="15">
      <c r="C244" s="65"/>
      <c r="E244" s="65"/>
      <c r="F244" s="65"/>
    </row>
    <row r="245" spans="3:6" ht="15">
      <c r="C245" s="65"/>
      <c r="E245" s="65"/>
      <c r="F245" s="65"/>
    </row>
    <row r="246" spans="3:6" ht="15">
      <c r="C246" s="65"/>
      <c r="E246" s="65"/>
      <c r="F246" s="65"/>
    </row>
    <row r="247" spans="3:6" ht="15">
      <c r="C247" s="65"/>
      <c r="E247" s="65"/>
      <c r="F247" s="65"/>
    </row>
    <row r="248" spans="3:6" ht="15">
      <c r="C248" s="65"/>
      <c r="E248" s="65"/>
      <c r="F248" s="65"/>
    </row>
    <row r="249" spans="3:6" ht="15">
      <c r="C249" s="65"/>
      <c r="E249" s="65"/>
      <c r="F249" s="65"/>
    </row>
    <row r="250" spans="3:6" ht="15">
      <c r="C250" s="65"/>
      <c r="E250" s="65"/>
      <c r="F250" s="65"/>
    </row>
    <row r="251" spans="3:6" ht="15">
      <c r="C251" s="65"/>
      <c r="E251" s="65"/>
      <c r="F251" s="65"/>
    </row>
    <row r="252" spans="3:6" ht="15">
      <c r="C252" s="65"/>
      <c r="E252" s="65"/>
      <c r="F252" s="65"/>
    </row>
    <row r="253" spans="3:6" ht="15">
      <c r="C253" s="65"/>
      <c r="E253" s="65"/>
      <c r="F253" s="65"/>
    </row>
    <row r="254" spans="3:6" ht="15">
      <c r="C254" s="65"/>
      <c r="E254" s="65"/>
      <c r="F254" s="65"/>
    </row>
    <row r="255" spans="3:6" ht="15">
      <c r="C255" s="65"/>
      <c r="E255" s="65"/>
      <c r="F255" s="65"/>
    </row>
    <row r="256" spans="3:6" ht="15">
      <c r="C256" s="65"/>
      <c r="E256" s="65"/>
      <c r="F256" s="65"/>
    </row>
    <row r="257" spans="3:6" ht="15">
      <c r="C257" s="65"/>
      <c r="E257" s="65"/>
      <c r="F257" s="65"/>
    </row>
    <row r="258" spans="3:6" ht="15">
      <c r="C258" s="65"/>
      <c r="E258" s="65"/>
      <c r="F258" s="65"/>
    </row>
    <row r="259" spans="3:6" ht="15">
      <c r="C259" s="65"/>
      <c r="E259" s="65"/>
      <c r="F259" s="65"/>
    </row>
    <row r="260" spans="3:6" ht="15">
      <c r="C260" s="65"/>
      <c r="E260" s="65"/>
      <c r="F260" s="65"/>
    </row>
    <row r="261" spans="3:6" ht="15">
      <c r="C261" s="65"/>
      <c r="E261" s="65"/>
      <c r="F261" s="65"/>
    </row>
    <row r="262" spans="3:6" ht="15">
      <c r="C262" s="65"/>
      <c r="E262" s="65"/>
      <c r="F262" s="65"/>
    </row>
    <row r="263" spans="3:6" ht="15">
      <c r="C263" s="65"/>
      <c r="E263" s="65"/>
      <c r="F263" s="65"/>
    </row>
    <row r="264" spans="3:6" ht="15">
      <c r="C264" s="65"/>
      <c r="E264" s="65"/>
      <c r="F264" s="65"/>
    </row>
    <row r="265" spans="3:6" ht="15">
      <c r="C265" s="65"/>
      <c r="E265" s="65"/>
      <c r="F265" s="65"/>
    </row>
    <row r="266" spans="3:6" ht="15">
      <c r="C266" s="65"/>
      <c r="E266" s="65"/>
      <c r="F266" s="65"/>
    </row>
    <row r="267" spans="3:6" ht="15">
      <c r="C267" s="65"/>
      <c r="E267" s="65"/>
      <c r="F267" s="65"/>
    </row>
    <row r="268" spans="3:6" ht="15">
      <c r="C268" s="65"/>
      <c r="E268" s="65"/>
      <c r="F268" s="65"/>
    </row>
    <row r="269" spans="3:6" ht="15">
      <c r="C269" s="65"/>
      <c r="E269" s="65"/>
      <c r="F269" s="65"/>
    </row>
    <row r="270" spans="3:6" ht="15">
      <c r="C270" s="65"/>
      <c r="E270" s="65"/>
      <c r="F270" s="65"/>
    </row>
    <row r="271" spans="3:6" ht="15">
      <c r="C271" s="65"/>
      <c r="E271" s="65"/>
      <c r="F271" s="65"/>
    </row>
    <row r="272" spans="3:6" ht="15">
      <c r="C272" s="65"/>
      <c r="E272" s="65"/>
      <c r="F272" s="65"/>
    </row>
    <row r="273" spans="3:6" ht="15">
      <c r="C273" s="65"/>
      <c r="E273" s="65"/>
      <c r="F273" s="65"/>
    </row>
    <row r="274" spans="3:6" ht="15">
      <c r="C274" s="65"/>
      <c r="E274" s="65"/>
      <c r="F274" s="65"/>
    </row>
    <row r="275" spans="3:6" ht="15">
      <c r="C275" s="65"/>
      <c r="E275" s="65"/>
      <c r="F275" s="65"/>
    </row>
    <row r="276" spans="3:6" ht="15">
      <c r="C276" s="65"/>
      <c r="E276" s="65"/>
      <c r="F276" s="65"/>
    </row>
    <row r="277" spans="3:6" ht="15">
      <c r="C277" s="65"/>
      <c r="E277" s="65"/>
      <c r="F277" s="65"/>
    </row>
    <row r="278" spans="3:6" ht="15">
      <c r="C278" s="65"/>
      <c r="E278" s="65"/>
      <c r="F278" s="65"/>
    </row>
    <row r="279" spans="3:6" ht="15">
      <c r="C279" s="65"/>
      <c r="E279" s="65"/>
      <c r="F279" s="65"/>
    </row>
    <row r="280" spans="3:6" ht="15">
      <c r="C280" s="65"/>
      <c r="E280" s="65"/>
      <c r="F280" s="65"/>
    </row>
    <row r="281" spans="3:6" ht="15">
      <c r="C281" s="65"/>
      <c r="E281" s="65"/>
      <c r="F281" s="65"/>
    </row>
    <row r="282" spans="3:6" ht="15">
      <c r="C282" s="65"/>
      <c r="E282" s="65"/>
      <c r="F282" s="65"/>
    </row>
    <row r="283" spans="3:6" ht="15">
      <c r="C283" s="65"/>
      <c r="E283" s="65"/>
      <c r="F283" s="65"/>
    </row>
    <row r="284" spans="3:6" ht="15">
      <c r="C284" s="65"/>
      <c r="E284" s="65"/>
      <c r="F284" s="65"/>
    </row>
    <row r="285" spans="3:6" ht="15">
      <c r="C285" s="65"/>
      <c r="E285" s="65"/>
      <c r="F285" s="65"/>
    </row>
    <row r="286" spans="3:6" ht="15">
      <c r="C286" s="65"/>
      <c r="E286" s="65"/>
      <c r="F286" s="65"/>
    </row>
    <row r="287" spans="3:6" ht="15">
      <c r="C287" s="65"/>
      <c r="E287" s="65"/>
      <c r="F287" s="65"/>
    </row>
    <row r="288" spans="3:6" ht="15">
      <c r="C288" s="65"/>
      <c r="E288" s="65"/>
      <c r="F288" s="65"/>
    </row>
    <row r="289" spans="3:6" ht="15">
      <c r="C289" s="65"/>
      <c r="E289" s="65"/>
      <c r="F289" s="65"/>
    </row>
    <row r="290" spans="3:6" ht="15">
      <c r="C290" s="65"/>
      <c r="E290" s="65"/>
      <c r="F290" s="65"/>
    </row>
    <row r="291" spans="3:6" ht="15">
      <c r="C291" s="65"/>
      <c r="E291" s="65"/>
      <c r="F291" s="65"/>
    </row>
    <row r="292" spans="3:6" ht="15">
      <c r="C292" s="65"/>
      <c r="E292" s="65"/>
      <c r="F292" s="65"/>
    </row>
    <row r="293" spans="3:6" ht="15">
      <c r="C293" s="65"/>
      <c r="E293" s="65"/>
      <c r="F293" s="65"/>
    </row>
    <row r="294" spans="3:6" ht="15">
      <c r="C294" s="65"/>
      <c r="E294" s="65"/>
      <c r="F294" s="65"/>
    </row>
    <row r="295" spans="3:6" ht="15">
      <c r="C295" s="65"/>
      <c r="E295" s="65"/>
      <c r="F295" s="65"/>
    </row>
    <row r="296" spans="3:6" ht="15">
      <c r="C296" s="65"/>
      <c r="E296" s="65"/>
      <c r="F296" s="65"/>
    </row>
    <row r="297" spans="3:6" ht="15">
      <c r="C297" s="65"/>
      <c r="E297" s="65"/>
      <c r="F297" s="65"/>
    </row>
    <row r="298" spans="3:6" ht="15">
      <c r="C298" s="65"/>
      <c r="E298" s="65"/>
      <c r="F298" s="65"/>
    </row>
    <row r="299" spans="3:6" ht="15">
      <c r="C299" s="65"/>
      <c r="E299" s="65"/>
      <c r="F299" s="65"/>
    </row>
    <row r="300" spans="3:6" ht="15">
      <c r="C300" s="65"/>
      <c r="E300" s="65"/>
      <c r="F300" s="65"/>
    </row>
    <row r="301" spans="3:6" ht="15">
      <c r="C301" s="65"/>
      <c r="E301" s="65"/>
      <c r="F301" s="65"/>
    </row>
    <row r="302" spans="3:6" ht="15">
      <c r="C302" s="65"/>
      <c r="E302" s="65"/>
      <c r="F302" s="65"/>
    </row>
    <row r="303" spans="3:6" ht="15">
      <c r="C303" s="65"/>
      <c r="E303" s="65"/>
      <c r="F303" s="65"/>
    </row>
    <row r="304" spans="3:6" ht="15">
      <c r="C304" s="65"/>
      <c r="E304" s="65"/>
      <c r="F304" s="65"/>
    </row>
    <row r="305" spans="3:6" ht="15">
      <c r="C305" s="65"/>
      <c r="E305" s="65"/>
      <c r="F305" s="65"/>
    </row>
    <row r="306" spans="3:6" ht="15">
      <c r="C306" s="65"/>
      <c r="E306" s="65"/>
      <c r="F306" s="65"/>
    </row>
    <row r="307" spans="3:6" ht="15">
      <c r="C307" s="65"/>
      <c r="E307" s="65"/>
      <c r="F307" s="65"/>
    </row>
    <row r="308" spans="3:6" ht="15">
      <c r="C308" s="65"/>
      <c r="E308" s="65"/>
      <c r="F308" s="65"/>
    </row>
    <row r="309" spans="3:6" ht="15">
      <c r="C309" s="65"/>
      <c r="E309" s="65"/>
      <c r="F309" s="65"/>
    </row>
    <row r="310" spans="3:6" ht="15">
      <c r="C310" s="65"/>
      <c r="E310" s="65"/>
      <c r="F310" s="65"/>
    </row>
    <row r="311" spans="3:6" ht="15">
      <c r="C311" s="65"/>
      <c r="E311" s="65"/>
      <c r="F311" s="65"/>
    </row>
    <row r="312" spans="3:6" ht="15">
      <c r="C312" s="65"/>
      <c r="E312" s="65"/>
      <c r="F312" s="65"/>
    </row>
    <row r="313" spans="3:6" ht="15">
      <c r="C313" s="65"/>
      <c r="E313" s="65"/>
      <c r="F313" s="65"/>
    </row>
    <row r="314" spans="3:6" ht="15">
      <c r="C314" s="65"/>
      <c r="E314" s="65"/>
      <c r="F314" s="65"/>
    </row>
    <row r="315" spans="3:6" ht="15">
      <c r="C315" s="65"/>
      <c r="E315" s="65"/>
      <c r="F315" s="65"/>
    </row>
    <row r="316" spans="3:6" ht="15">
      <c r="C316" s="65"/>
      <c r="E316" s="65"/>
      <c r="F316" s="65"/>
    </row>
    <row r="317" spans="3:6" ht="15">
      <c r="C317" s="65"/>
      <c r="E317" s="65"/>
      <c r="F317" s="65"/>
    </row>
    <row r="318" spans="3:6" ht="15">
      <c r="C318" s="65"/>
      <c r="E318" s="65"/>
      <c r="F318" s="65"/>
    </row>
    <row r="319" spans="3:6" ht="15">
      <c r="C319" s="65"/>
      <c r="E319" s="65"/>
      <c r="F319" s="65"/>
    </row>
    <row r="320" spans="3:6" ht="15">
      <c r="C320" s="65"/>
      <c r="E320" s="65"/>
      <c r="F320" s="65"/>
    </row>
    <row r="321" spans="3:6" ht="15">
      <c r="C321" s="65"/>
      <c r="E321" s="65"/>
      <c r="F321" s="65"/>
    </row>
    <row r="322" spans="3:6" ht="15">
      <c r="C322" s="65"/>
      <c r="E322" s="65"/>
      <c r="F322" s="65"/>
    </row>
    <row r="323" spans="3:6" ht="15">
      <c r="C323" s="65"/>
      <c r="E323" s="65"/>
      <c r="F323" s="65"/>
    </row>
    <row r="324" spans="3:6" ht="15">
      <c r="C324" s="65"/>
      <c r="E324" s="65"/>
      <c r="F324" s="65"/>
    </row>
    <row r="325" spans="3:6" ht="15">
      <c r="C325" s="65"/>
      <c r="E325" s="65"/>
      <c r="F325" s="65"/>
    </row>
    <row r="326" spans="3:6" ht="15">
      <c r="C326" s="65"/>
      <c r="E326" s="65"/>
      <c r="F326" s="65"/>
    </row>
    <row r="327" spans="3:6" ht="15">
      <c r="C327" s="65"/>
      <c r="E327" s="65"/>
      <c r="F327" s="65"/>
    </row>
    <row r="328" spans="3:6" ht="15">
      <c r="C328" s="65"/>
      <c r="E328" s="65"/>
      <c r="F328" s="65"/>
    </row>
    <row r="329" spans="3:6" ht="15">
      <c r="C329" s="65"/>
      <c r="E329" s="65"/>
      <c r="F329" s="65"/>
    </row>
    <row r="330" spans="3:6" ht="15">
      <c r="C330" s="65"/>
      <c r="E330" s="65"/>
      <c r="F330" s="65"/>
    </row>
    <row r="331" spans="3:6" ht="15">
      <c r="C331" s="65"/>
      <c r="E331" s="65"/>
      <c r="F331" s="65"/>
    </row>
    <row r="332" spans="3:6" ht="15">
      <c r="C332" s="65"/>
      <c r="E332" s="65"/>
      <c r="F332" s="65"/>
    </row>
    <row r="333" spans="3:6" ht="15">
      <c r="C333" s="65"/>
      <c r="E333" s="65"/>
      <c r="F333" s="65"/>
    </row>
    <row r="334" spans="3:6" ht="15">
      <c r="C334" s="65"/>
      <c r="E334" s="65"/>
      <c r="F334" s="65"/>
    </row>
    <row r="335" spans="3:6" ht="15">
      <c r="C335" s="65"/>
      <c r="E335" s="65"/>
      <c r="F335" s="65"/>
    </row>
    <row r="336" spans="3:6" ht="15">
      <c r="C336" s="65"/>
      <c r="E336" s="65"/>
      <c r="F336" s="65"/>
    </row>
    <row r="337" spans="3:6" ht="15">
      <c r="C337" s="65"/>
      <c r="E337" s="65"/>
      <c r="F337" s="65"/>
    </row>
    <row r="338" spans="3:6" ht="15">
      <c r="C338" s="65"/>
      <c r="E338" s="65"/>
      <c r="F338" s="65"/>
    </row>
    <row r="339" spans="3:6" ht="15">
      <c r="C339" s="65"/>
      <c r="E339" s="65"/>
      <c r="F339" s="65"/>
    </row>
    <row r="340" spans="3:6" ht="15">
      <c r="C340" s="65"/>
      <c r="E340" s="65"/>
      <c r="F340" s="65"/>
    </row>
    <row r="341" spans="3:6" ht="15">
      <c r="C341" s="65"/>
      <c r="E341" s="65"/>
      <c r="F341" s="65"/>
    </row>
    <row r="342" spans="3:6" ht="15">
      <c r="C342" s="65"/>
      <c r="E342" s="65"/>
      <c r="F342" s="65"/>
    </row>
    <row r="343" spans="3:6" ht="15">
      <c r="C343" s="65"/>
      <c r="E343" s="65"/>
      <c r="F343" s="65"/>
    </row>
    <row r="344" spans="3:6" ht="15">
      <c r="C344" s="65"/>
      <c r="E344" s="65"/>
      <c r="F344" s="65"/>
    </row>
    <row r="345" spans="3:6" ht="15">
      <c r="C345" s="65"/>
      <c r="E345" s="65"/>
      <c r="F345" s="65"/>
    </row>
    <row r="346" spans="3:6" ht="15">
      <c r="C346" s="65"/>
      <c r="E346" s="65"/>
      <c r="F346" s="65"/>
    </row>
    <row r="347" spans="3:6" ht="15">
      <c r="C347" s="65"/>
      <c r="E347" s="65"/>
      <c r="F347" s="65"/>
    </row>
    <row r="348" spans="3:6" ht="15">
      <c r="C348" s="65"/>
      <c r="E348" s="65"/>
      <c r="F348" s="65"/>
    </row>
    <row r="349" spans="3:6" ht="15">
      <c r="C349" s="65"/>
      <c r="E349" s="65"/>
      <c r="F349" s="65"/>
    </row>
    <row r="350" spans="3:6" ht="15">
      <c r="C350" s="65"/>
      <c r="E350" s="65"/>
      <c r="F350" s="65"/>
    </row>
    <row r="351" spans="3:6" ht="15">
      <c r="C351" s="65"/>
      <c r="E351" s="65"/>
      <c r="F351" s="65"/>
    </row>
    <row r="352" spans="3:6" ht="15">
      <c r="C352" s="65"/>
      <c r="E352" s="65"/>
      <c r="F352" s="65"/>
    </row>
    <row r="353" spans="3:6" ht="15">
      <c r="C353" s="65"/>
      <c r="E353" s="65"/>
      <c r="F353" s="65"/>
    </row>
    <row r="354" spans="3:6" ht="15">
      <c r="C354" s="65"/>
      <c r="E354" s="65"/>
      <c r="F354" s="65"/>
    </row>
    <row r="355" spans="3:6" ht="15">
      <c r="C355" s="65"/>
      <c r="E355" s="65"/>
      <c r="F355" s="65"/>
    </row>
    <row r="356" spans="3:6" ht="15">
      <c r="C356" s="65"/>
      <c r="E356" s="65"/>
      <c r="F356" s="65"/>
    </row>
    <row r="357" spans="3:6" ht="15">
      <c r="C357" s="65"/>
      <c r="E357" s="65"/>
      <c r="F357" s="65"/>
    </row>
    <row r="358" spans="3:6" ht="15">
      <c r="C358" s="65"/>
      <c r="E358" s="65"/>
      <c r="F358" s="65"/>
    </row>
    <row r="359" spans="3:6" ht="15">
      <c r="C359" s="65"/>
      <c r="E359" s="65"/>
      <c r="F359" s="65"/>
    </row>
    <row r="360" spans="3:6" ht="15">
      <c r="C360" s="65"/>
      <c r="E360" s="65"/>
      <c r="F360" s="65"/>
    </row>
    <row r="361" spans="3:6" ht="15">
      <c r="C361" s="65"/>
      <c r="E361" s="65"/>
      <c r="F361" s="65"/>
    </row>
    <row r="362" spans="3:6" ht="15">
      <c r="C362" s="65"/>
      <c r="E362" s="65"/>
      <c r="F362" s="65"/>
    </row>
    <row r="363" spans="3:6" ht="15">
      <c r="C363" s="65"/>
      <c r="E363" s="65"/>
      <c r="F363" s="65"/>
    </row>
    <row r="364" spans="3:6" ht="15">
      <c r="C364" s="65"/>
      <c r="E364" s="65"/>
      <c r="F364" s="65"/>
    </row>
    <row r="365" spans="3:6" ht="15">
      <c r="C365" s="65"/>
      <c r="E365" s="65"/>
      <c r="F365" s="65"/>
    </row>
    <row r="366" spans="3:6" ht="15">
      <c r="C366" s="65"/>
      <c r="E366" s="65"/>
      <c r="F366" s="65"/>
    </row>
    <row r="367" spans="3:6" ht="15">
      <c r="C367" s="65"/>
      <c r="E367" s="65"/>
      <c r="F367" s="65"/>
    </row>
    <row r="368" spans="3:6" ht="15">
      <c r="C368" s="65"/>
      <c r="E368" s="65"/>
      <c r="F368" s="65"/>
    </row>
    <row r="369" spans="3:6" ht="15">
      <c r="C369" s="65"/>
      <c r="E369" s="65"/>
      <c r="F369" s="65"/>
    </row>
    <row r="370" spans="3:6" ht="15">
      <c r="C370" s="65"/>
      <c r="E370" s="65"/>
      <c r="F370" s="65"/>
    </row>
    <row r="371" spans="3:6" ht="15">
      <c r="C371" s="65"/>
      <c r="E371" s="65"/>
      <c r="F371" s="65"/>
    </row>
    <row r="372" spans="3:6" ht="15">
      <c r="C372" s="65"/>
      <c r="E372" s="65"/>
      <c r="F372" s="65"/>
    </row>
    <row r="373" spans="3:6" ht="15">
      <c r="C373" s="65"/>
      <c r="E373" s="65"/>
      <c r="F373" s="65"/>
    </row>
    <row r="374" spans="3:6" ht="15">
      <c r="C374" s="65"/>
      <c r="E374" s="65"/>
      <c r="F374" s="65"/>
    </row>
    <row r="375" spans="3:6" ht="15">
      <c r="C375" s="65"/>
      <c r="E375" s="65"/>
      <c r="F375" s="65"/>
    </row>
    <row r="376" spans="3:6" ht="15">
      <c r="C376" s="65"/>
      <c r="E376" s="65"/>
      <c r="F376" s="65"/>
    </row>
    <row r="377" spans="3:6" ht="15">
      <c r="C377" s="65"/>
      <c r="E377" s="65"/>
      <c r="F377" s="65"/>
    </row>
    <row r="378" spans="3:6" ht="15">
      <c r="C378" s="65"/>
      <c r="E378" s="65"/>
      <c r="F378" s="65"/>
    </row>
    <row r="379" spans="3:6" ht="15">
      <c r="C379" s="65"/>
      <c r="E379" s="65"/>
      <c r="F379" s="65"/>
    </row>
    <row r="380" spans="3:6" ht="15">
      <c r="C380" s="65"/>
      <c r="E380" s="65"/>
      <c r="F380" s="65"/>
    </row>
    <row r="381" spans="3:6" ht="15">
      <c r="C381" s="65"/>
      <c r="E381" s="65"/>
      <c r="F381" s="65"/>
    </row>
    <row r="382" spans="3:6" ht="15">
      <c r="C382" s="65"/>
      <c r="E382" s="65"/>
      <c r="F382" s="65"/>
    </row>
    <row r="383" spans="3:6" ht="15">
      <c r="C383" s="65"/>
      <c r="E383" s="65"/>
      <c r="F383" s="65"/>
    </row>
    <row r="384" spans="3:6" ht="15">
      <c r="C384" s="65"/>
      <c r="E384" s="65"/>
      <c r="F384" s="65"/>
    </row>
    <row r="385" spans="3:6" ht="15">
      <c r="C385" s="65"/>
      <c r="E385" s="65"/>
      <c r="F385" s="65"/>
    </row>
    <row r="386" spans="3:6" ht="15">
      <c r="C386" s="65"/>
      <c r="E386" s="65"/>
      <c r="F386" s="65"/>
    </row>
    <row r="387" spans="3:6" ht="15">
      <c r="C387" s="65"/>
      <c r="E387" s="65"/>
      <c r="F387" s="65"/>
    </row>
    <row r="388" spans="3:6" ht="15">
      <c r="C388" s="65"/>
      <c r="E388" s="65"/>
      <c r="F388" s="65"/>
    </row>
    <row r="389" spans="3:6" ht="15">
      <c r="C389" s="65"/>
      <c r="E389" s="65"/>
      <c r="F389" s="65"/>
    </row>
    <row r="390" spans="3:6" ht="15">
      <c r="C390" s="65"/>
      <c r="E390" s="65"/>
      <c r="F390" s="65"/>
    </row>
    <row r="391" spans="3:6" ht="15">
      <c r="C391" s="65"/>
      <c r="E391" s="65"/>
      <c r="F391" s="65"/>
    </row>
    <row r="392" spans="3:6" ht="15">
      <c r="C392" s="65"/>
      <c r="E392" s="65"/>
      <c r="F392" s="65"/>
    </row>
    <row r="393" spans="3:6" ht="15">
      <c r="C393" s="65"/>
      <c r="E393" s="65"/>
      <c r="F393" s="65"/>
    </row>
    <row r="394" spans="3:6" ht="15">
      <c r="C394" s="65"/>
      <c r="E394" s="65"/>
      <c r="F394" s="65"/>
    </row>
    <row r="395" spans="3:6" ht="15">
      <c r="C395" s="65"/>
      <c r="E395" s="65"/>
      <c r="F395" s="65"/>
    </row>
    <row r="396" spans="3:6" ht="15">
      <c r="C396" s="65"/>
      <c r="E396" s="65"/>
      <c r="F396" s="65"/>
    </row>
    <row r="397" spans="3:6" ht="15">
      <c r="C397" s="65"/>
      <c r="E397" s="65"/>
      <c r="F397" s="65"/>
    </row>
    <row r="398" spans="3:6" ht="15">
      <c r="C398" s="65"/>
      <c r="E398" s="65"/>
      <c r="F398" s="65"/>
    </row>
    <row r="399" spans="3:6" ht="15">
      <c r="C399" s="65"/>
      <c r="E399" s="65"/>
      <c r="F399" s="65"/>
    </row>
    <row r="400" spans="3:6" ht="15">
      <c r="C400" s="65"/>
      <c r="E400" s="65"/>
      <c r="F400" s="65"/>
    </row>
    <row r="401" spans="3:6" ht="15">
      <c r="C401" s="65"/>
      <c r="E401" s="65"/>
      <c r="F401" s="65"/>
    </row>
    <row r="402" spans="3:6" ht="15">
      <c r="C402" s="65"/>
      <c r="E402" s="65"/>
      <c r="F402" s="65"/>
    </row>
    <row r="403" spans="3:6" ht="15">
      <c r="C403" s="65"/>
      <c r="E403" s="65"/>
      <c r="F403" s="65"/>
    </row>
    <row r="404" spans="3:6" ht="15">
      <c r="C404" s="65"/>
      <c r="E404" s="65"/>
      <c r="F404" s="65"/>
    </row>
    <row r="405" spans="3:6" ht="15">
      <c r="C405" s="65"/>
      <c r="E405" s="65"/>
      <c r="F405" s="65"/>
    </row>
    <row r="406" spans="3:6" ht="15">
      <c r="C406" s="65"/>
      <c r="E406" s="65"/>
      <c r="F406" s="65"/>
    </row>
    <row r="407" spans="3:6" ht="15">
      <c r="C407" s="65"/>
      <c r="E407" s="65"/>
      <c r="F407" s="65"/>
    </row>
    <row r="408" spans="3:6" ht="15">
      <c r="C408" s="65"/>
      <c r="E408" s="65"/>
      <c r="F408" s="65"/>
    </row>
    <row r="409" spans="3:6" ht="15">
      <c r="C409" s="65"/>
      <c r="E409" s="65"/>
      <c r="F409" s="65"/>
    </row>
    <row r="410" spans="3:6" ht="15">
      <c r="C410" s="65"/>
      <c r="E410" s="65"/>
      <c r="F410" s="65"/>
    </row>
    <row r="411" spans="3:6" ht="15">
      <c r="C411" s="65"/>
      <c r="E411" s="65"/>
      <c r="F411" s="65"/>
    </row>
    <row r="412" spans="3:6" ht="15">
      <c r="C412" s="65"/>
      <c r="E412" s="65"/>
      <c r="F412" s="65"/>
    </row>
    <row r="413" spans="3:6" ht="15">
      <c r="C413" s="65"/>
      <c r="E413" s="65"/>
      <c r="F413" s="65"/>
    </row>
    <row r="414" spans="3:6" ht="15">
      <c r="C414" s="65"/>
      <c r="E414" s="65"/>
      <c r="F414" s="65"/>
    </row>
    <row r="415" spans="3:6" ht="15">
      <c r="C415" s="65"/>
      <c r="E415" s="65"/>
      <c r="F415" s="65"/>
    </row>
    <row r="416" spans="3:6" ht="15">
      <c r="C416" s="65"/>
      <c r="E416" s="65"/>
      <c r="F416" s="65"/>
    </row>
    <row r="417" spans="3:6" ht="15">
      <c r="C417" s="65"/>
      <c r="E417" s="65"/>
      <c r="F417" s="65"/>
    </row>
    <row r="418" spans="3:6" ht="15">
      <c r="C418" s="65"/>
      <c r="E418" s="65"/>
      <c r="F418" s="65"/>
    </row>
    <row r="419" spans="3:6" ht="15">
      <c r="C419" s="65"/>
      <c r="E419" s="65"/>
      <c r="F419" s="65"/>
    </row>
    <row r="420" spans="3:6" ht="15">
      <c r="C420" s="65"/>
      <c r="E420" s="65"/>
      <c r="F420" s="65"/>
    </row>
    <row r="421" spans="3:6" ht="15">
      <c r="C421" s="65"/>
      <c r="E421" s="65"/>
      <c r="F421" s="65"/>
    </row>
    <row r="422" spans="3:6" ht="15">
      <c r="C422" s="65"/>
      <c r="E422" s="65"/>
      <c r="F422" s="65"/>
    </row>
    <row r="423" spans="3:6" ht="15">
      <c r="C423" s="65"/>
      <c r="E423" s="65"/>
      <c r="F423" s="65"/>
    </row>
    <row r="424" spans="3:6" ht="15">
      <c r="C424" s="65"/>
      <c r="E424" s="65"/>
      <c r="F424" s="65"/>
    </row>
    <row r="425" spans="3:6" ht="15">
      <c r="C425" s="65"/>
      <c r="E425" s="65"/>
      <c r="F425" s="65"/>
    </row>
    <row r="426" spans="3:6" ht="15">
      <c r="C426" s="65"/>
      <c r="E426" s="65"/>
      <c r="F426" s="65"/>
    </row>
    <row r="427" spans="3:6" ht="15">
      <c r="C427" s="65"/>
      <c r="E427" s="65"/>
      <c r="F427" s="65"/>
    </row>
    <row r="428" spans="3:6" ht="15">
      <c r="C428" s="65"/>
      <c r="E428" s="65"/>
      <c r="F428" s="65"/>
    </row>
    <row r="429" spans="3:6" ht="15">
      <c r="C429" s="65"/>
      <c r="E429" s="65"/>
      <c r="F429" s="65"/>
    </row>
    <row r="430" spans="3:6" ht="15">
      <c r="C430" s="65"/>
      <c r="E430" s="65"/>
      <c r="F430" s="65"/>
    </row>
    <row r="431" spans="3:6" ht="15">
      <c r="C431" s="65"/>
      <c r="E431" s="65"/>
      <c r="F431" s="65"/>
    </row>
    <row r="432" spans="3:6" ht="15">
      <c r="C432" s="65"/>
      <c r="E432" s="65"/>
      <c r="F432" s="65"/>
    </row>
    <row r="433" spans="3:6" ht="15">
      <c r="C433" s="65"/>
      <c r="E433" s="65"/>
      <c r="F433" s="65"/>
    </row>
    <row r="434" spans="3:6" ht="15">
      <c r="C434" s="65"/>
      <c r="E434" s="65"/>
      <c r="F434" s="65"/>
    </row>
    <row r="435" spans="3:6" ht="15">
      <c r="C435" s="65"/>
      <c r="E435" s="65"/>
      <c r="F435" s="65"/>
    </row>
    <row r="436" spans="3:6" ht="15">
      <c r="C436" s="65"/>
      <c r="E436" s="65"/>
      <c r="F436" s="65"/>
    </row>
    <row r="437" spans="3:6" ht="15">
      <c r="C437" s="65"/>
      <c r="E437" s="65"/>
      <c r="F437" s="65"/>
    </row>
    <row r="438" spans="3:6" ht="15">
      <c r="C438" s="65"/>
      <c r="E438" s="65"/>
      <c r="F438" s="65"/>
    </row>
    <row r="439" spans="3:6" ht="15">
      <c r="C439" s="65"/>
      <c r="E439" s="65"/>
      <c r="F439" s="65"/>
    </row>
    <row r="440" spans="3:6" ht="15">
      <c r="C440" s="65"/>
      <c r="E440" s="65"/>
      <c r="F440" s="65"/>
    </row>
    <row r="441" spans="3:6" ht="15">
      <c r="C441" s="65"/>
      <c r="E441" s="65"/>
      <c r="F441" s="65"/>
    </row>
    <row r="442" spans="3:6" ht="15">
      <c r="C442" s="65"/>
      <c r="E442" s="65"/>
      <c r="F442" s="65"/>
    </row>
    <row r="443" spans="3:6" ht="15">
      <c r="C443" s="65"/>
      <c r="E443" s="65"/>
      <c r="F443" s="65"/>
    </row>
    <row r="444" spans="3:6" ht="15">
      <c r="C444" s="65"/>
      <c r="E444" s="65"/>
      <c r="F444" s="65"/>
    </row>
    <row r="445" spans="3:6" ht="15">
      <c r="C445" s="65"/>
      <c r="E445" s="65"/>
      <c r="F445" s="65"/>
    </row>
    <row r="446" spans="3:6" ht="15">
      <c r="C446" s="65"/>
      <c r="E446" s="65"/>
      <c r="F446" s="65"/>
    </row>
    <row r="447" spans="3:6" ht="15">
      <c r="C447" s="65"/>
      <c r="E447" s="65"/>
      <c r="F447" s="65"/>
    </row>
    <row r="448" spans="3:6" ht="15">
      <c r="C448" s="65"/>
      <c r="E448" s="65"/>
      <c r="F448" s="65"/>
    </row>
    <row r="449" spans="3:6" ht="15">
      <c r="C449" s="65"/>
      <c r="E449" s="65"/>
      <c r="F449" s="65"/>
    </row>
    <row r="450" spans="3:6" ht="15">
      <c r="C450" s="65"/>
      <c r="E450" s="65"/>
      <c r="F450" s="65"/>
    </row>
    <row r="451" spans="3:6" ht="15">
      <c r="C451" s="65"/>
      <c r="E451" s="65"/>
      <c r="F451" s="65"/>
    </row>
    <row r="452" spans="3:6" ht="15">
      <c r="C452" s="65"/>
      <c r="E452" s="65"/>
      <c r="F452" s="65"/>
    </row>
    <row r="453" spans="3:6" ht="15">
      <c r="C453" s="65"/>
      <c r="E453" s="65"/>
      <c r="F453" s="65"/>
    </row>
    <row r="454" spans="3:6" ht="15">
      <c r="C454" s="65"/>
      <c r="E454" s="65"/>
      <c r="F454" s="65"/>
    </row>
    <row r="455" spans="3:6" ht="15">
      <c r="C455" s="65"/>
      <c r="E455" s="65"/>
      <c r="F455" s="65"/>
    </row>
    <row r="456" spans="3:6" ht="15">
      <c r="C456" s="65"/>
      <c r="E456" s="65"/>
      <c r="F456" s="65"/>
    </row>
    <row r="457" spans="3:6" ht="15">
      <c r="C457" s="65"/>
      <c r="E457" s="65"/>
      <c r="F457" s="65"/>
    </row>
    <row r="458" spans="3:6" ht="15">
      <c r="C458" s="65"/>
      <c r="E458" s="65"/>
      <c r="F458" s="65"/>
    </row>
    <row r="459" spans="3:6" ht="15">
      <c r="C459" s="65"/>
      <c r="E459" s="65"/>
      <c r="F459" s="65"/>
    </row>
    <row r="460" spans="3:6" ht="15">
      <c r="C460" s="65"/>
      <c r="E460" s="65"/>
      <c r="F460" s="65"/>
    </row>
    <row r="461" spans="3:6" ht="15">
      <c r="C461" s="65"/>
      <c r="E461" s="65"/>
      <c r="F461" s="65"/>
    </row>
    <row r="462" spans="3:6" ht="15">
      <c r="C462" s="65"/>
      <c r="E462" s="65"/>
      <c r="F462" s="65"/>
    </row>
    <row r="463" spans="3:6" ht="15">
      <c r="C463" s="65"/>
      <c r="E463" s="65"/>
      <c r="F463" s="65"/>
    </row>
    <row r="464" spans="3:6" ht="15">
      <c r="C464" s="65"/>
      <c r="E464" s="65"/>
      <c r="F464" s="65"/>
    </row>
    <row r="465" spans="3:6" ht="15">
      <c r="C465" s="65"/>
      <c r="E465" s="65"/>
      <c r="F465" s="65"/>
    </row>
    <row r="466" spans="3:6" ht="15">
      <c r="C466" s="65"/>
      <c r="E466" s="65"/>
      <c r="F466" s="65"/>
    </row>
    <row r="467" spans="3:6" ht="15">
      <c r="C467" s="65"/>
      <c r="E467" s="65"/>
      <c r="F467" s="65"/>
    </row>
    <row r="468" spans="3:6" ht="15">
      <c r="C468" s="65"/>
      <c r="E468" s="65"/>
      <c r="F468" s="65"/>
    </row>
    <row r="469" spans="3:6" ht="15">
      <c r="C469" s="65"/>
      <c r="E469" s="65"/>
      <c r="F469" s="65"/>
    </row>
    <row r="470" spans="3:6" ht="15">
      <c r="C470" s="65"/>
      <c r="E470" s="65"/>
      <c r="F470" s="65"/>
    </row>
    <row r="471" spans="3:6" ht="15">
      <c r="C471" s="65"/>
      <c r="E471" s="65"/>
      <c r="F471" s="65"/>
    </row>
    <row r="472" spans="3:6" ht="15">
      <c r="C472" s="65"/>
      <c r="E472" s="65"/>
      <c r="F472" s="65"/>
    </row>
    <row r="473" spans="3:6" ht="15">
      <c r="C473" s="65"/>
      <c r="E473" s="65"/>
      <c r="F473" s="65"/>
    </row>
    <row r="474" spans="3:6" ht="15">
      <c r="C474" s="65"/>
      <c r="E474" s="65"/>
      <c r="F474" s="65"/>
    </row>
    <row r="475" spans="3:6" ht="15">
      <c r="C475" s="65"/>
      <c r="E475" s="65"/>
      <c r="F475" s="65"/>
    </row>
    <row r="476" spans="3:6" ht="15">
      <c r="C476" s="65"/>
      <c r="E476" s="65"/>
      <c r="F476" s="65"/>
    </row>
    <row r="477" spans="3:6" ht="15">
      <c r="C477" s="65"/>
      <c r="E477" s="65"/>
      <c r="F477" s="65"/>
    </row>
    <row r="478" spans="3:6" ht="15">
      <c r="C478" s="65"/>
      <c r="E478" s="65"/>
      <c r="F478" s="65"/>
    </row>
    <row r="479" spans="3:6" ht="15">
      <c r="C479" s="65"/>
      <c r="E479" s="65"/>
      <c r="F479" s="65"/>
    </row>
    <row r="480" spans="3:6" ht="15">
      <c r="C480" s="65"/>
      <c r="E480" s="65"/>
      <c r="F480" s="65"/>
    </row>
    <row r="481" spans="3:6" ht="15">
      <c r="C481" s="65"/>
      <c r="E481" s="65"/>
      <c r="F481" s="65"/>
    </row>
    <row r="482" spans="3:6" ht="15">
      <c r="C482" s="65"/>
      <c r="E482" s="65"/>
      <c r="F482" s="65"/>
    </row>
    <row r="483" spans="3:6" ht="15">
      <c r="C483" s="65"/>
      <c r="E483" s="65"/>
      <c r="F483" s="65"/>
    </row>
    <row r="484" spans="3:6" ht="15">
      <c r="C484" s="65"/>
      <c r="E484" s="65"/>
      <c r="F484" s="65"/>
    </row>
    <row r="485" spans="3:6" ht="15">
      <c r="C485" s="65"/>
      <c r="E485" s="65"/>
      <c r="F485" s="65"/>
    </row>
    <row r="486" spans="3:6" ht="15">
      <c r="C486" s="65"/>
      <c r="E486" s="65"/>
      <c r="F486" s="65"/>
    </row>
    <row r="487" spans="3:6" ht="15">
      <c r="C487" s="65"/>
      <c r="E487" s="65"/>
      <c r="F487" s="65"/>
    </row>
    <row r="488" spans="3:6" ht="15">
      <c r="C488" s="65"/>
      <c r="E488" s="65"/>
      <c r="F488" s="65"/>
    </row>
    <row r="489" spans="3:6" ht="15">
      <c r="C489" s="65"/>
      <c r="E489" s="65"/>
      <c r="F489" s="65"/>
    </row>
    <row r="490" spans="3:6" ht="15">
      <c r="C490" s="65"/>
      <c r="E490" s="65"/>
      <c r="F490" s="65"/>
    </row>
    <row r="491" spans="3:6" ht="15">
      <c r="C491" s="65"/>
      <c r="E491" s="65"/>
      <c r="F491" s="65"/>
    </row>
    <row r="492" spans="3:6" ht="15">
      <c r="C492" s="65"/>
      <c r="E492" s="65"/>
      <c r="F492" s="65"/>
    </row>
    <row r="493" spans="3:6" ht="15">
      <c r="C493" s="65"/>
      <c r="E493" s="65"/>
      <c r="F493" s="65"/>
    </row>
    <row r="494" spans="3:6" ht="15">
      <c r="C494" s="65"/>
      <c r="E494" s="65"/>
      <c r="F494" s="65"/>
    </row>
    <row r="495" spans="3:6" ht="15">
      <c r="C495" s="65"/>
      <c r="E495" s="65"/>
      <c r="F495" s="65"/>
    </row>
    <row r="496" spans="3:6" ht="15">
      <c r="C496" s="65"/>
      <c r="E496" s="65"/>
      <c r="F496" s="65"/>
    </row>
    <row r="497" spans="3:6" ht="15">
      <c r="C497" s="65"/>
      <c r="E497" s="65"/>
      <c r="F497" s="65"/>
    </row>
    <row r="498" spans="3:6" ht="15">
      <c r="C498" s="65"/>
      <c r="E498" s="65"/>
      <c r="F498" s="65"/>
    </row>
    <row r="499" spans="3:6" ht="15">
      <c r="C499" s="65"/>
      <c r="E499" s="65"/>
      <c r="F499" s="65"/>
    </row>
    <row r="500" spans="3:6" ht="15">
      <c r="C500" s="65"/>
      <c r="E500" s="65"/>
      <c r="F500" s="65"/>
    </row>
    <row r="501" spans="3:6" ht="15">
      <c r="C501" s="65"/>
      <c r="E501" s="65"/>
      <c r="F501" s="65"/>
    </row>
    <row r="502" spans="3:6" ht="15">
      <c r="C502" s="65"/>
      <c r="E502" s="65"/>
      <c r="F502" s="65"/>
    </row>
    <row r="503" spans="3:6" ht="15">
      <c r="C503" s="65"/>
      <c r="E503" s="65"/>
      <c r="F503" s="65"/>
    </row>
    <row r="504" spans="3:6" ht="15">
      <c r="C504" s="65"/>
      <c r="E504" s="65"/>
      <c r="F504" s="65"/>
    </row>
    <row r="505" spans="3:6" ht="15">
      <c r="C505" s="65"/>
      <c r="E505" s="65"/>
      <c r="F505" s="65"/>
    </row>
    <row r="506" spans="3:6" ht="15">
      <c r="C506" s="65"/>
      <c r="E506" s="65"/>
      <c r="F506" s="65"/>
    </row>
    <row r="507" spans="3:6" ht="15">
      <c r="C507" s="65"/>
      <c r="E507" s="65"/>
      <c r="F507" s="65"/>
    </row>
    <row r="508" spans="3:6" ht="15">
      <c r="C508" s="65"/>
      <c r="E508" s="65"/>
      <c r="F508" s="65"/>
    </row>
    <row r="509" spans="3:6" ht="15">
      <c r="C509" s="65"/>
      <c r="E509" s="65"/>
      <c r="F509" s="65"/>
    </row>
    <row r="510" spans="3:6" ht="15">
      <c r="C510" s="65"/>
      <c r="E510" s="65"/>
      <c r="F510" s="65"/>
    </row>
    <row r="511" spans="3:6" ht="15">
      <c r="C511" s="65"/>
      <c r="E511" s="65"/>
      <c r="F511" s="65"/>
    </row>
    <row r="512" spans="3:6" ht="15">
      <c r="C512" s="65"/>
      <c r="E512" s="65"/>
      <c r="F512" s="65"/>
    </row>
    <row r="513" spans="3:6" ht="15">
      <c r="C513" s="65"/>
      <c r="E513" s="65"/>
      <c r="F513" s="65"/>
    </row>
    <row r="514" spans="3:6" ht="15">
      <c r="C514" s="65"/>
      <c r="E514" s="65"/>
      <c r="F514" s="65"/>
    </row>
    <row r="515" spans="3:6" ht="15">
      <c r="C515" s="65"/>
      <c r="E515" s="65"/>
      <c r="F515" s="65"/>
    </row>
    <row r="516" spans="3:6" ht="15">
      <c r="C516" s="65"/>
      <c r="E516" s="65"/>
      <c r="F516" s="65"/>
    </row>
    <row r="517" spans="3:6" ht="15">
      <c r="C517" s="65"/>
      <c r="E517" s="65"/>
      <c r="F517" s="65"/>
    </row>
    <row r="518" spans="3:6" ht="15">
      <c r="C518" s="65"/>
      <c r="E518" s="65"/>
      <c r="F518" s="65"/>
    </row>
    <row r="519" spans="3:6" ht="15">
      <c r="C519" s="65"/>
      <c r="E519" s="65"/>
      <c r="F519" s="65"/>
    </row>
    <row r="520" spans="3:6" ht="15">
      <c r="C520" s="65"/>
      <c r="E520" s="65"/>
      <c r="F520" s="65"/>
    </row>
    <row r="521" spans="3:6" ht="15">
      <c r="C521" s="65"/>
      <c r="E521" s="65"/>
      <c r="F521" s="65"/>
    </row>
    <row r="522" spans="3:6" ht="15">
      <c r="C522" s="65"/>
      <c r="E522" s="65"/>
      <c r="F522" s="65"/>
    </row>
    <row r="523" spans="3:6" ht="15">
      <c r="C523" s="65"/>
      <c r="E523" s="65"/>
      <c r="F523" s="65"/>
    </row>
    <row r="524" spans="3:6" ht="15">
      <c r="C524" s="65"/>
      <c r="E524" s="65"/>
      <c r="F524" s="65"/>
    </row>
    <row r="525" spans="3:6" ht="15">
      <c r="C525" s="65"/>
      <c r="E525" s="65"/>
      <c r="F525" s="65"/>
    </row>
    <row r="526" spans="3:6" ht="15">
      <c r="C526" s="65"/>
      <c r="E526" s="65"/>
      <c r="F526" s="65"/>
    </row>
    <row r="527" spans="3:6" ht="15">
      <c r="C527" s="65"/>
      <c r="E527" s="65"/>
      <c r="F527" s="65"/>
    </row>
    <row r="528" spans="3:6" ht="15">
      <c r="C528" s="65"/>
      <c r="E528" s="65"/>
      <c r="F528" s="65"/>
    </row>
    <row r="529" spans="3:6" ht="15">
      <c r="C529" s="65"/>
      <c r="E529" s="65"/>
      <c r="F529" s="65"/>
    </row>
    <row r="530" spans="3:6" ht="15">
      <c r="C530" s="65"/>
      <c r="E530" s="65"/>
      <c r="F530" s="65"/>
    </row>
    <row r="531" spans="3:6" ht="15">
      <c r="C531" s="65"/>
      <c r="E531" s="65"/>
      <c r="F531" s="65"/>
    </row>
    <row r="532" spans="3:6" ht="15">
      <c r="C532" s="65"/>
      <c r="E532" s="65"/>
      <c r="F532" s="65"/>
    </row>
    <row r="533" spans="3:6" ht="15">
      <c r="C533" s="65"/>
      <c r="E533" s="65"/>
      <c r="F533" s="65"/>
    </row>
    <row r="534" spans="3:6" ht="15">
      <c r="C534" s="65"/>
      <c r="E534" s="65"/>
      <c r="F534" s="65"/>
    </row>
    <row r="535" spans="3:6" ht="15">
      <c r="C535" s="65"/>
      <c r="E535" s="65"/>
      <c r="F535" s="65"/>
    </row>
    <row r="536" spans="3:6" ht="15">
      <c r="C536" s="65"/>
      <c r="E536" s="65"/>
      <c r="F536" s="65"/>
    </row>
    <row r="537" spans="3:6" ht="15">
      <c r="C537" s="65"/>
      <c r="E537" s="65"/>
      <c r="F537" s="65"/>
    </row>
    <row r="538" spans="3:6" ht="15">
      <c r="C538" s="65"/>
      <c r="E538" s="65"/>
      <c r="F538" s="65"/>
    </row>
    <row r="539" spans="3:6" ht="15">
      <c r="C539" s="65"/>
      <c r="E539" s="65"/>
      <c r="F539" s="65"/>
    </row>
    <row r="540" spans="3:6" ht="15">
      <c r="C540" s="65"/>
      <c r="E540" s="65"/>
      <c r="F540" s="65"/>
    </row>
    <row r="541" spans="3:6" ht="15">
      <c r="C541" s="65"/>
      <c r="E541" s="65"/>
      <c r="F541" s="65"/>
    </row>
    <row r="542" spans="3:6" ht="15">
      <c r="C542" s="65"/>
      <c r="E542" s="65"/>
      <c r="F542" s="65"/>
    </row>
    <row r="543" spans="3:6" ht="15">
      <c r="C543" s="65"/>
      <c r="E543" s="65"/>
      <c r="F543" s="65"/>
    </row>
    <row r="544" spans="3:6" ht="15">
      <c r="C544" s="65"/>
      <c r="E544" s="65"/>
      <c r="F544" s="65"/>
    </row>
    <row r="545" spans="3:6" ht="15">
      <c r="C545" s="65"/>
      <c r="E545" s="65"/>
      <c r="F545" s="65"/>
    </row>
    <row r="546" spans="3:6" ht="15">
      <c r="C546" s="65"/>
      <c r="E546" s="65"/>
      <c r="F546" s="65"/>
    </row>
    <row r="547" spans="3:6" ht="15">
      <c r="C547" s="65"/>
      <c r="E547" s="65"/>
      <c r="F547" s="65"/>
    </row>
    <row r="548" spans="3:6" ht="15">
      <c r="C548" s="65"/>
      <c r="E548" s="65"/>
      <c r="F548" s="65"/>
    </row>
    <row r="549" spans="3:6" ht="15">
      <c r="C549" s="65"/>
      <c r="E549" s="65"/>
      <c r="F549" s="65"/>
    </row>
    <row r="550" spans="3:6" ht="15">
      <c r="C550" s="65"/>
      <c r="E550" s="65"/>
      <c r="F550" s="65"/>
    </row>
    <row r="551" spans="3:6" ht="15">
      <c r="C551" s="65"/>
      <c r="E551" s="65"/>
      <c r="F551" s="65"/>
    </row>
    <row r="552" spans="3:6" ht="15">
      <c r="C552" s="65"/>
      <c r="E552" s="65"/>
      <c r="F552" s="65"/>
    </row>
    <row r="553" spans="3:6" ht="15">
      <c r="C553" s="65"/>
      <c r="E553" s="65"/>
      <c r="F553" s="65"/>
    </row>
    <row r="554" spans="3:6" ht="15">
      <c r="C554" s="65"/>
      <c r="E554" s="65"/>
      <c r="F554" s="65"/>
    </row>
    <row r="555" spans="3:6" ht="15">
      <c r="C555" s="65"/>
      <c r="E555" s="65"/>
      <c r="F555" s="65"/>
    </row>
    <row r="556" spans="3:6" ht="15">
      <c r="C556" s="65"/>
      <c r="E556" s="65"/>
      <c r="F556" s="65"/>
    </row>
    <row r="557" spans="3:6" ht="15">
      <c r="C557" s="65"/>
      <c r="E557" s="65"/>
      <c r="F557" s="65"/>
    </row>
    <row r="558" spans="3:6" ht="15">
      <c r="C558" s="65"/>
      <c r="E558" s="65"/>
      <c r="F558" s="65"/>
    </row>
    <row r="559" spans="3:6" ht="15">
      <c r="C559" s="65"/>
      <c r="E559" s="65"/>
      <c r="F559" s="65"/>
    </row>
    <row r="560" spans="3:6" ht="15">
      <c r="C560" s="65"/>
      <c r="E560" s="65"/>
      <c r="F560" s="65"/>
    </row>
    <row r="561" spans="3:6" ht="15">
      <c r="C561" s="65"/>
      <c r="E561" s="65"/>
      <c r="F561" s="65"/>
    </row>
    <row r="562" spans="3:6" ht="15">
      <c r="C562" s="65"/>
      <c r="E562" s="65"/>
      <c r="F562" s="65"/>
    </row>
    <row r="563" spans="3:6" ht="15">
      <c r="C563" s="65"/>
      <c r="E563" s="65"/>
      <c r="F563" s="65"/>
    </row>
    <row r="564" spans="3:6" ht="15">
      <c r="C564" s="65"/>
      <c r="E564" s="65"/>
      <c r="F564" s="65"/>
    </row>
    <row r="565" spans="3:6" ht="15">
      <c r="C565" s="65"/>
      <c r="E565" s="65"/>
      <c r="F565" s="65"/>
    </row>
    <row r="566" spans="3:6" ht="15">
      <c r="C566" s="65"/>
      <c r="E566" s="65"/>
      <c r="F566" s="65"/>
    </row>
    <row r="567" spans="3:6" ht="15">
      <c r="C567" s="65"/>
      <c r="E567" s="65"/>
      <c r="F567" s="65"/>
    </row>
    <row r="568" spans="3:6" ht="15">
      <c r="C568" s="65"/>
      <c r="E568" s="65"/>
      <c r="F568" s="65"/>
    </row>
    <row r="569" spans="3:6" ht="15">
      <c r="C569" s="65"/>
      <c r="E569" s="65"/>
      <c r="F569" s="65"/>
    </row>
    <row r="570" spans="3:6" ht="15">
      <c r="C570" s="65"/>
      <c r="E570" s="65"/>
      <c r="F570" s="65"/>
    </row>
    <row r="571" spans="3:6" ht="15">
      <c r="C571" s="65"/>
      <c r="E571" s="65"/>
      <c r="F571" s="65"/>
    </row>
    <row r="572" spans="3:6" ht="15">
      <c r="C572" s="65"/>
      <c r="E572" s="65"/>
      <c r="F572" s="65"/>
    </row>
    <row r="573" spans="3:6" ht="15">
      <c r="C573" s="65"/>
      <c r="E573" s="65"/>
      <c r="F573" s="65"/>
    </row>
    <row r="574" spans="3:6" ht="15">
      <c r="C574" s="65"/>
      <c r="E574" s="65"/>
      <c r="F574" s="65"/>
    </row>
    <row r="575" spans="3:6" ht="15">
      <c r="C575" s="65"/>
      <c r="E575" s="65"/>
      <c r="F575" s="65"/>
    </row>
    <row r="576" spans="3:6" ht="15">
      <c r="C576" s="65"/>
      <c r="E576" s="65"/>
      <c r="F576" s="65"/>
    </row>
    <row r="577" spans="3:6" ht="15">
      <c r="C577" s="65"/>
      <c r="E577" s="65"/>
      <c r="F577" s="65"/>
    </row>
    <row r="578" spans="3:6" ht="15">
      <c r="C578" s="65"/>
      <c r="E578" s="65"/>
      <c r="F578" s="65"/>
    </row>
    <row r="579" spans="3:6" ht="15">
      <c r="C579" s="65"/>
      <c r="E579" s="65"/>
      <c r="F579" s="65"/>
    </row>
    <row r="580" spans="3:6" ht="15">
      <c r="C580" s="65"/>
      <c r="E580" s="65"/>
      <c r="F580" s="65"/>
    </row>
    <row r="581" spans="3:6" ht="15">
      <c r="C581" s="65"/>
      <c r="E581" s="65"/>
      <c r="F581" s="65"/>
    </row>
    <row r="582" spans="3:6" ht="15">
      <c r="C582" s="65"/>
      <c r="E582" s="65"/>
      <c r="F582" s="65"/>
    </row>
    <row r="583" spans="3:6" ht="15">
      <c r="C583" s="65"/>
      <c r="E583" s="65"/>
      <c r="F583" s="65"/>
    </row>
    <row r="584" spans="3:6" ht="15">
      <c r="C584" s="65"/>
      <c r="E584" s="65"/>
      <c r="F584" s="65"/>
    </row>
    <row r="585" spans="3:6" ht="15">
      <c r="C585" s="65"/>
      <c r="E585" s="65"/>
      <c r="F585" s="65"/>
    </row>
    <row r="586" spans="3:6" ht="15">
      <c r="C586" s="65"/>
      <c r="E586" s="65"/>
      <c r="F586" s="65"/>
    </row>
    <row r="587" spans="3:6" ht="15">
      <c r="C587" s="65"/>
      <c r="E587" s="65"/>
      <c r="F587" s="65"/>
    </row>
    <row r="588" spans="3:6" ht="15">
      <c r="C588" s="65"/>
      <c r="E588" s="65"/>
      <c r="F588" s="65"/>
    </row>
    <row r="589" spans="3:6" ht="15">
      <c r="C589" s="65"/>
      <c r="E589" s="65"/>
      <c r="F589" s="65"/>
    </row>
    <row r="590" spans="3:6" ht="15">
      <c r="C590" s="65"/>
      <c r="E590" s="65"/>
      <c r="F590" s="65"/>
    </row>
    <row r="591" spans="3:6" ht="15">
      <c r="C591" s="65"/>
      <c r="E591" s="65"/>
      <c r="F591" s="65"/>
    </row>
    <row r="592" spans="3:6" ht="15">
      <c r="C592" s="65"/>
      <c r="E592" s="65"/>
      <c r="F592" s="65"/>
    </row>
    <row r="593" spans="3:6" ht="15">
      <c r="C593" s="65"/>
      <c r="E593" s="65"/>
      <c r="F593" s="65"/>
    </row>
    <row r="594" spans="3:6" ht="15">
      <c r="C594" s="65"/>
      <c r="E594" s="65"/>
      <c r="F594" s="65"/>
    </row>
    <row r="595" spans="3:6" ht="15">
      <c r="C595" s="65"/>
      <c r="E595" s="65"/>
      <c r="F595" s="65"/>
    </row>
    <row r="596" spans="3:6" ht="15">
      <c r="C596" s="65"/>
      <c r="E596" s="65"/>
      <c r="F596" s="65"/>
    </row>
    <row r="597" spans="3:6" ht="15">
      <c r="C597" s="65"/>
      <c r="E597" s="65"/>
      <c r="F597" s="65"/>
    </row>
    <row r="598" spans="3:6" ht="15">
      <c r="C598" s="65"/>
      <c r="E598" s="65"/>
      <c r="F598" s="65"/>
    </row>
    <row r="599" spans="3:6" ht="15">
      <c r="C599" s="65"/>
      <c r="E599" s="65"/>
      <c r="F599" s="65"/>
    </row>
    <row r="600" spans="3:6" ht="15">
      <c r="C600" s="65"/>
      <c r="E600" s="65"/>
      <c r="F600" s="65"/>
    </row>
    <row r="601" spans="3:6" ht="15">
      <c r="C601" s="65"/>
      <c r="E601" s="65"/>
      <c r="F601" s="65"/>
    </row>
    <row r="602" spans="3:6" ht="15">
      <c r="C602" s="65"/>
      <c r="E602" s="65"/>
      <c r="F602" s="65"/>
    </row>
    <row r="603" spans="3:6" ht="15">
      <c r="C603" s="65"/>
      <c r="E603" s="65"/>
      <c r="F603" s="65"/>
    </row>
    <row r="604" spans="3:6" ht="15">
      <c r="C604" s="65"/>
      <c r="E604" s="65"/>
      <c r="F604" s="65"/>
    </row>
    <row r="605" spans="3:6" ht="15">
      <c r="C605" s="65"/>
      <c r="E605" s="65"/>
      <c r="F605" s="65"/>
    </row>
    <row r="606" spans="3:6" ht="15">
      <c r="C606" s="65"/>
      <c r="E606" s="65"/>
      <c r="F606" s="65"/>
    </row>
    <row r="607" spans="3:6" ht="15">
      <c r="C607" s="65"/>
      <c r="E607" s="65"/>
      <c r="F607" s="65"/>
    </row>
    <row r="608" spans="3:6" ht="15">
      <c r="C608" s="65"/>
      <c r="E608" s="65"/>
      <c r="F608" s="65"/>
    </row>
    <row r="609" spans="3:6" ht="15">
      <c r="C609" s="65"/>
      <c r="E609" s="65"/>
      <c r="F609" s="65"/>
    </row>
    <row r="610" spans="3:6" ht="15">
      <c r="C610" s="65"/>
      <c r="E610" s="65"/>
      <c r="F610" s="65"/>
    </row>
    <row r="611" spans="3:6" ht="15">
      <c r="C611" s="65"/>
      <c r="E611" s="65"/>
      <c r="F611" s="65"/>
    </row>
    <row r="612" spans="3:6" ht="15">
      <c r="C612" s="65"/>
      <c r="E612" s="65"/>
      <c r="F612" s="65"/>
    </row>
    <row r="613" spans="3:6" ht="15">
      <c r="C613" s="65"/>
      <c r="E613" s="65"/>
      <c r="F613" s="65"/>
    </row>
    <row r="614" spans="3:6" ht="15">
      <c r="C614" s="65"/>
      <c r="E614" s="65"/>
      <c r="F614" s="65"/>
    </row>
    <row r="615" spans="3:6" ht="15">
      <c r="C615" s="65"/>
      <c r="E615" s="65"/>
      <c r="F615" s="65"/>
    </row>
    <row r="616" spans="3:6" ht="15">
      <c r="C616" s="65"/>
      <c r="E616" s="65"/>
      <c r="F616" s="65"/>
    </row>
    <row r="617" spans="3:6" ht="15">
      <c r="C617" s="65"/>
      <c r="E617" s="65"/>
      <c r="F617" s="65"/>
    </row>
    <row r="618" spans="3:6" ht="15">
      <c r="C618" s="184"/>
      <c r="E618" s="65"/>
      <c r="F618" s="65"/>
    </row>
    <row r="619" spans="3:6" ht="15">
      <c r="C619" s="184"/>
      <c r="E619" s="65"/>
      <c r="F619" s="65"/>
    </row>
    <row r="620" spans="3:6" ht="15">
      <c r="C620" s="184"/>
      <c r="E620" s="65"/>
      <c r="F620" s="65"/>
    </row>
    <row r="621" spans="3:6" ht="15">
      <c r="C621" s="184"/>
      <c r="E621" s="65"/>
      <c r="F621" s="65"/>
    </row>
    <row r="622" spans="3:6" ht="15">
      <c r="C622" s="184"/>
      <c r="E622" s="65"/>
      <c r="F622" s="65"/>
    </row>
    <row r="623" spans="3:6" ht="15">
      <c r="C623" s="184"/>
      <c r="E623" s="65"/>
      <c r="F623" s="65"/>
    </row>
    <row r="624" spans="3:6" ht="15">
      <c r="C624" s="184"/>
      <c r="E624" s="65"/>
      <c r="F624" s="65"/>
    </row>
    <row r="625" spans="3:6" ht="15">
      <c r="C625" s="184"/>
      <c r="E625" s="65"/>
      <c r="F625" s="65"/>
    </row>
    <row r="626" spans="3:6" ht="15">
      <c r="C626" s="184"/>
      <c r="E626" s="65"/>
      <c r="F626" s="65"/>
    </row>
    <row r="627" spans="3:6" ht="15">
      <c r="C627" s="184"/>
      <c r="E627" s="65"/>
      <c r="F627" s="65"/>
    </row>
    <row r="628" spans="3:6" ht="15">
      <c r="C628" s="184"/>
      <c r="E628" s="65"/>
      <c r="F628" s="65"/>
    </row>
    <row r="629" spans="3:6" ht="15">
      <c r="C629" s="184"/>
      <c r="E629" s="65"/>
      <c r="F629" s="65"/>
    </row>
    <row r="630" spans="3:6" ht="15">
      <c r="C630" s="184"/>
      <c r="E630" s="65"/>
      <c r="F630" s="65"/>
    </row>
    <row r="631" spans="3:6" ht="15">
      <c r="C631" s="184"/>
      <c r="E631" s="65"/>
      <c r="F631" s="65"/>
    </row>
    <row r="632" spans="3:6" ht="15">
      <c r="C632" s="184"/>
      <c r="E632" s="65"/>
      <c r="F632" s="65"/>
    </row>
    <row r="633" spans="3:6" ht="15">
      <c r="C633" s="184"/>
      <c r="E633" s="65"/>
      <c r="F633" s="65"/>
    </row>
    <row r="634" spans="3:6" ht="15">
      <c r="C634" s="184"/>
      <c r="E634" s="65"/>
      <c r="F634" s="65"/>
    </row>
    <row r="635" spans="3:6" ht="15">
      <c r="C635" s="184"/>
      <c r="E635" s="65"/>
      <c r="F635" s="65"/>
    </row>
    <row r="636" spans="3:6" ht="15">
      <c r="C636" s="184"/>
      <c r="E636" s="65"/>
      <c r="F636" s="65"/>
    </row>
    <row r="637" spans="3:6" ht="15">
      <c r="C637" s="184"/>
      <c r="E637" s="65"/>
      <c r="F637" s="65"/>
    </row>
    <row r="638" spans="3:6" ht="15">
      <c r="C638" s="184"/>
      <c r="E638" s="65"/>
      <c r="F638" s="65"/>
    </row>
    <row r="639" spans="3:6" ht="15">
      <c r="C639" s="184"/>
      <c r="E639" s="65"/>
      <c r="F639" s="65"/>
    </row>
    <row r="640" spans="3:6" ht="15">
      <c r="C640" s="184"/>
      <c r="E640" s="65"/>
      <c r="F640" s="65"/>
    </row>
    <row r="641" spans="3:6" ht="15">
      <c r="C641" s="184"/>
      <c r="E641" s="65"/>
      <c r="F641" s="65"/>
    </row>
    <row r="642" spans="3:6" ht="15">
      <c r="C642" s="184"/>
      <c r="E642" s="65"/>
      <c r="F642" s="65"/>
    </row>
    <row r="643" spans="3:6" ht="15">
      <c r="C643" s="184"/>
      <c r="E643" s="65"/>
      <c r="F643" s="65"/>
    </row>
  </sheetData>
  <sheetProtection/>
  <printOptions/>
  <pageMargins left="0.5905511811023623" right="0.3937007874015748" top="1.1811023622047245" bottom="0" header="0.5118110236220472" footer="0.31496062992125984"/>
  <pageSetup horizontalDpi="600" verticalDpi="600" orientation="portrait" paperSize="9" r:id="rId3"/>
  <headerFooter alignWithMargins="0">
    <oddHeader>&amp;R4. melléklet a 7/2013.(IV.18.). önkormányzati rendelethez
A Polgármesteri Hivatal  2012. évi  bevételei-kiadásai
 ezer forint</oddHeader>
  </headerFooter>
  <rowBreaks count="1" manualBreakCount="1">
    <brk id="3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8515625" style="42" customWidth="1"/>
    <col min="2" max="2" width="37.7109375" style="80" customWidth="1"/>
    <col min="3" max="3" width="7.28125" style="62" customWidth="1"/>
    <col min="4" max="4" width="12.28125" style="144" customWidth="1"/>
    <col min="5" max="6" width="12.28125" style="42" customWidth="1"/>
    <col min="7" max="7" width="10.421875" style="144" customWidth="1"/>
    <col min="8" max="16384" width="9.140625" style="42" customWidth="1"/>
  </cols>
  <sheetData>
    <row r="1" spans="1:7" s="62" customFormat="1" ht="39.75" customHeight="1">
      <c r="A1" s="59"/>
      <c r="B1" s="58" t="s">
        <v>593</v>
      </c>
      <c r="C1" s="130" t="s">
        <v>594</v>
      </c>
      <c r="D1" s="59" t="s">
        <v>595</v>
      </c>
      <c r="E1" s="130" t="s">
        <v>596</v>
      </c>
      <c r="F1" s="130" t="s">
        <v>597</v>
      </c>
      <c r="G1" s="59" t="s">
        <v>615</v>
      </c>
    </row>
    <row r="2" spans="1:7" s="43" customFormat="1" ht="39.75" customHeight="1">
      <c r="A2" s="59" t="s">
        <v>468</v>
      </c>
      <c r="B2" s="69" t="s">
        <v>217</v>
      </c>
      <c r="C2" s="66" t="s">
        <v>265</v>
      </c>
      <c r="D2" s="66" t="s">
        <v>647</v>
      </c>
      <c r="E2" s="66" t="s">
        <v>632</v>
      </c>
      <c r="F2" s="66" t="s">
        <v>693</v>
      </c>
      <c r="G2" s="66" t="s">
        <v>646</v>
      </c>
    </row>
    <row r="3" spans="1:7" ht="27.75" customHeight="1">
      <c r="A3" s="59" t="s">
        <v>469</v>
      </c>
      <c r="B3" s="102" t="s">
        <v>684</v>
      </c>
      <c r="C3" s="67"/>
      <c r="D3" s="67">
        <v>12800</v>
      </c>
      <c r="E3" s="67">
        <v>12800</v>
      </c>
      <c r="F3" s="67">
        <v>11959</v>
      </c>
      <c r="G3" s="273">
        <f>IF(ISERROR(F3/E3),0,F3/E3)</f>
        <v>0.934296875</v>
      </c>
    </row>
    <row r="4" spans="1:7" ht="27.75" customHeight="1">
      <c r="A4" s="59" t="s">
        <v>470</v>
      </c>
      <c r="B4" s="102" t="s">
        <v>604</v>
      </c>
      <c r="C4" s="67"/>
      <c r="D4" s="67">
        <v>7000</v>
      </c>
      <c r="E4" s="67">
        <v>7000</v>
      </c>
      <c r="F4" s="67">
        <v>7074</v>
      </c>
      <c r="G4" s="273">
        <f aca="true" t="shared" si="0" ref="G4:G23">IF(ISERROR(F4/E4),0,F4/E4)</f>
        <v>1.0105714285714287</v>
      </c>
    </row>
    <row r="5" spans="1:7" ht="27.75" customHeight="1">
      <c r="A5" s="59" t="s">
        <v>472</v>
      </c>
      <c r="B5" s="102" t="s">
        <v>605</v>
      </c>
      <c r="C5" s="67"/>
      <c r="D5" s="67">
        <v>6500</v>
      </c>
      <c r="E5" s="67">
        <v>6500</v>
      </c>
      <c r="F5" s="67">
        <v>5736</v>
      </c>
      <c r="G5" s="273">
        <f t="shared" si="0"/>
        <v>0.8824615384615384</v>
      </c>
    </row>
    <row r="6" spans="1:7" ht="27.75" customHeight="1">
      <c r="A6" s="59" t="s">
        <v>473</v>
      </c>
      <c r="B6" s="102" t="s">
        <v>685</v>
      </c>
      <c r="C6" s="67"/>
      <c r="D6" s="67">
        <v>300</v>
      </c>
      <c r="E6" s="67">
        <v>300</v>
      </c>
      <c r="F6" s="67">
        <v>354</v>
      </c>
      <c r="G6" s="273">
        <f t="shared" si="0"/>
        <v>1.18</v>
      </c>
    </row>
    <row r="7" spans="1:7" ht="27.75" customHeight="1">
      <c r="A7" s="59" t="s">
        <v>474</v>
      </c>
      <c r="B7" s="102" t="s">
        <v>239</v>
      </c>
      <c r="C7" s="67"/>
      <c r="D7" s="67">
        <v>7100</v>
      </c>
      <c r="E7" s="67">
        <v>7100</v>
      </c>
      <c r="F7" s="67">
        <v>6765</v>
      </c>
      <c r="G7" s="273">
        <f t="shared" si="0"/>
        <v>0.9528169014084507</v>
      </c>
    </row>
    <row r="8" spans="1:7" s="43" customFormat="1" ht="27.75" customHeight="1">
      <c r="A8" s="46" t="s">
        <v>475</v>
      </c>
      <c r="B8" s="234" t="s">
        <v>686</v>
      </c>
      <c r="C8" s="68"/>
      <c r="D8" s="68">
        <f>SUM(D3:D7)</f>
        <v>33700</v>
      </c>
      <c r="E8" s="68">
        <f>SUM(E3:E7)</f>
        <v>33700</v>
      </c>
      <c r="F8" s="68">
        <f>SUM(F3:F7)</f>
        <v>31888</v>
      </c>
      <c r="G8" s="273">
        <f t="shared" si="0"/>
        <v>0.9462314540059347</v>
      </c>
    </row>
    <row r="9" spans="1:7" ht="27.75" customHeight="1">
      <c r="A9" s="59" t="s">
        <v>476</v>
      </c>
      <c r="B9" s="102" t="s">
        <v>687</v>
      </c>
      <c r="C9" s="67"/>
      <c r="D9" s="67"/>
      <c r="E9" s="67"/>
      <c r="F9" s="67"/>
      <c r="G9" s="273">
        <f t="shared" si="0"/>
        <v>0</v>
      </c>
    </row>
    <row r="10" spans="1:7" s="43" customFormat="1" ht="27.75" customHeight="1">
      <c r="A10" s="46" t="s">
        <v>478</v>
      </c>
      <c r="B10" s="234" t="s">
        <v>688</v>
      </c>
      <c r="C10" s="68"/>
      <c r="D10" s="68">
        <f>SUM(D8:D9)</f>
        <v>33700</v>
      </c>
      <c r="E10" s="68">
        <f>SUM(E8:E9)</f>
        <v>33700</v>
      </c>
      <c r="F10" s="68">
        <f>SUM(F8:F9)</f>
        <v>31888</v>
      </c>
      <c r="G10" s="273">
        <f t="shared" si="0"/>
        <v>0.9462314540059347</v>
      </c>
    </row>
    <row r="11" spans="1:7" ht="27.75" customHeight="1">
      <c r="A11" s="59" t="s">
        <v>480</v>
      </c>
      <c r="B11" s="102" t="s">
        <v>350</v>
      </c>
      <c r="C11" s="67"/>
      <c r="D11" s="67">
        <v>15222</v>
      </c>
      <c r="E11" s="67"/>
      <c r="F11" s="67"/>
      <c r="G11" s="273">
        <f t="shared" si="0"/>
        <v>0</v>
      </c>
    </row>
    <row r="12" spans="1:7" s="43" customFormat="1" ht="27.75" customHeight="1">
      <c r="A12" s="46" t="s">
        <v>481</v>
      </c>
      <c r="B12" s="234" t="s">
        <v>689</v>
      </c>
      <c r="C12" s="68"/>
      <c r="D12" s="68">
        <f>SUM(D10:D11)</f>
        <v>48922</v>
      </c>
      <c r="E12" s="68">
        <f>SUM(E10:E11)</f>
        <v>33700</v>
      </c>
      <c r="F12" s="68">
        <f>SUM(F10:F11)</f>
        <v>31888</v>
      </c>
      <c r="G12" s="273">
        <f t="shared" si="0"/>
        <v>0.9462314540059347</v>
      </c>
    </row>
    <row r="13" spans="1:7" ht="27.75" customHeight="1">
      <c r="A13" s="59" t="s">
        <v>36</v>
      </c>
      <c r="B13" s="48" t="s">
        <v>681</v>
      </c>
      <c r="C13" s="67"/>
      <c r="D13" s="67">
        <f>D23-D12</f>
        <v>26678</v>
      </c>
      <c r="E13" s="67">
        <f>E23-E12</f>
        <v>43400</v>
      </c>
      <c r="F13" s="67">
        <f>F23-F12</f>
        <v>42696</v>
      </c>
      <c r="G13" s="273">
        <f t="shared" si="0"/>
        <v>0.983778801843318</v>
      </c>
    </row>
    <row r="14" spans="1:7" s="43" customFormat="1" ht="27.75" customHeight="1">
      <c r="A14" s="46" t="s">
        <v>37</v>
      </c>
      <c r="B14" s="234" t="s">
        <v>690</v>
      </c>
      <c r="C14" s="68"/>
      <c r="D14" s="68">
        <f>SUM(D12:D13)</f>
        <v>75600</v>
      </c>
      <c r="E14" s="68">
        <f>SUM(E12:E13)</f>
        <v>77100</v>
      </c>
      <c r="F14" s="68">
        <f>SUM(F12:F13)</f>
        <v>74584</v>
      </c>
      <c r="G14" s="273">
        <f t="shared" si="0"/>
        <v>0.967367055771725</v>
      </c>
    </row>
    <row r="15" spans="1:7" ht="27.75" customHeight="1">
      <c r="A15" s="59" t="s">
        <v>38</v>
      </c>
      <c r="B15" s="102" t="s">
        <v>243</v>
      </c>
      <c r="C15" s="59">
        <v>9</v>
      </c>
      <c r="D15" s="67">
        <v>23900</v>
      </c>
      <c r="E15" s="67">
        <v>23900</v>
      </c>
      <c r="F15" s="67">
        <v>22251</v>
      </c>
      <c r="G15" s="273">
        <f t="shared" si="0"/>
        <v>0.9310041841004184</v>
      </c>
    </row>
    <row r="16" spans="1:7" ht="27.75" customHeight="1">
      <c r="A16" s="59" t="s">
        <v>39</v>
      </c>
      <c r="B16" s="102" t="s">
        <v>244</v>
      </c>
      <c r="C16" s="59"/>
      <c r="D16" s="67">
        <v>6100</v>
      </c>
      <c r="E16" s="67">
        <v>6100</v>
      </c>
      <c r="F16" s="67">
        <v>5380</v>
      </c>
      <c r="G16" s="273">
        <f t="shared" si="0"/>
        <v>0.8819672131147541</v>
      </c>
    </row>
    <row r="17" spans="1:7" ht="27.75" customHeight="1">
      <c r="A17" s="59" t="s">
        <v>40</v>
      </c>
      <c r="B17" s="102" t="s">
        <v>245</v>
      </c>
      <c r="C17" s="59"/>
      <c r="D17" s="67">
        <v>9000</v>
      </c>
      <c r="E17" s="67">
        <v>9000</v>
      </c>
      <c r="F17" s="67">
        <v>8821</v>
      </c>
      <c r="G17" s="273">
        <f t="shared" si="0"/>
        <v>0.9801111111111112</v>
      </c>
    </row>
    <row r="18" spans="1:7" s="101" customFormat="1" ht="27.75" customHeight="1">
      <c r="A18" s="235" t="s">
        <v>41</v>
      </c>
      <c r="B18" s="106" t="s">
        <v>613</v>
      </c>
      <c r="C18" s="235"/>
      <c r="D18" s="64">
        <f>SUM(D15:D17)</f>
        <v>39000</v>
      </c>
      <c r="E18" s="64">
        <f>SUM(E15:E17)</f>
        <v>39000</v>
      </c>
      <c r="F18" s="64">
        <f>SUM(F15:F17)</f>
        <v>36452</v>
      </c>
      <c r="G18" s="273">
        <f t="shared" si="0"/>
        <v>0.9346666666666666</v>
      </c>
    </row>
    <row r="19" spans="1:7" ht="27.75" customHeight="1">
      <c r="A19" s="59" t="s">
        <v>42</v>
      </c>
      <c r="B19" s="102" t="s">
        <v>243</v>
      </c>
      <c r="C19" s="59">
        <v>5</v>
      </c>
      <c r="D19" s="67">
        <v>9200</v>
      </c>
      <c r="E19" s="67">
        <v>9200</v>
      </c>
      <c r="F19" s="67">
        <v>9200</v>
      </c>
      <c r="G19" s="273">
        <f t="shared" si="0"/>
        <v>1</v>
      </c>
    </row>
    <row r="20" spans="1:7" ht="27.75" customHeight="1">
      <c r="A20" s="59" t="s">
        <v>43</v>
      </c>
      <c r="B20" s="102" t="s">
        <v>244</v>
      </c>
      <c r="C20" s="59"/>
      <c r="D20" s="67">
        <v>1900</v>
      </c>
      <c r="E20" s="67">
        <v>1900</v>
      </c>
      <c r="F20" s="67">
        <v>1900</v>
      </c>
      <c r="G20" s="273">
        <f t="shared" si="0"/>
        <v>1</v>
      </c>
    </row>
    <row r="21" spans="1:7" ht="27.75" customHeight="1">
      <c r="A21" s="59" t="s">
        <v>44</v>
      </c>
      <c r="B21" s="102" t="s">
        <v>245</v>
      </c>
      <c r="C21" s="59"/>
      <c r="D21" s="67">
        <v>25500</v>
      </c>
      <c r="E21" s="67">
        <v>27000</v>
      </c>
      <c r="F21" s="67">
        <v>27032</v>
      </c>
      <c r="G21" s="273">
        <f t="shared" si="0"/>
        <v>1.0011851851851852</v>
      </c>
    </row>
    <row r="22" spans="1:7" s="101" customFormat="1" ht="27.75" customHeight="1">
      <c r="A22" s="235" t="s">
        <v>45</v>
      </c>
      <c r="B22" s="106" t="s">
        <v>691</v>
      </c>
      <c r="C22" s="235"/>
      <c r="D22" s="64">
        <f>SUM(D19:D21)</f>
        <v>36600</v>
      </c>
      <c r="E22" s="64">
        <f>SUM(E19:E21)</f>
        <v>38100</v>
      </c>
      <c r="F22" s="64">
        <f>SUM(F19:F21)</f>
        <v>38132</v>
      </c>
      <c r="G22" s="273">
        <f t="shared" si="0"/>
        <v>1.0008398950131234</v>
      </c>
    </row>
    <row r="23" spans="1:7" s="43" customFormat="1" ht="27.75" customHeight="1">
      <c r="A23" s="46" t="s">
        <v>46</v>
      </c>
      <c r="B23" s="49" t="s">
        <v>692</v>
      </c>
      <c r="C23" s="46"/>
      <c r="D23" s="68">
        <f>D18+D22</f>
        <v>75600</v>
      </c>
      <c r="E23" s="68">
        <f>E18+E22</f>
        <v>77100</v>
      </c>
      <c r="F23" s="68">
        <f>F18+F22</f>
        <v>74584</v>
      </c>
      <c r="G23" s="273">
        <f t="shared" si="0"/>
        <v>0.967367055771725</v>
      </c>
    </row>
  </sheetData>
  <sheetProtection/>
  <printOptions/>
  <pageMargins left="0.3937007874015748" right="0.3937007874015748" top="0.984251968503937" bottom="0.3937007874015748" header="0.31496062992125984" footer="0.5118110236220472"/>
  <pageSetup horizontalDpi="360" verticalDpi="360" orientation="portrait" paperSize="9" r:id="rId1"/>
  <headerFooter alignWithMargins="0">
    <oddHeader>&amp;R5. melléklet a 7/2013. (IV.18.)  önkormányzati rendelethez
A napközi otthonos óvoda és konyha 2012. évi bevételei és kiadásai
ezer Ft</oddHeader>
  </headerFooter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3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8515625" style="62" customWidth="1"/>
    <col min="2" max="2" width="36.7109375" style="42" customWidth="1"/>
    <col min="3" max="3" width="7.28125" style="42" customWidth="1"/>
    <col min="4" max="4" width="11.00390625" style="42" customWidth="1"/>
    <col min="5" max="6" width="11.140625" style="144" customWidth="1"/>
    <col min="7" max="7" width="11.421875" style="42" customWidth="1"/>
    <col min="8" max="16384" width="9.140625" style="42" customWidth="1"/>
  </cols>
  <sheetData>
    <row r="1" spans="1:7" s="62" customFormat="1" ht="15">
      <c r="A1" s="59"/>
      <c r="B1" s="59" t="s">
        <v>593</v>
      </c>
      <c r="C1" s="130" t="s">
        <v>594</v>
      </c>
      <c r="D1" s="130" t="s">
        <v>595</v>
      </c>
      <c r="E1" s="130" t="s">
        <v>596</v>
      </c>
      <c r="F1" s="130" t="s">
        <v>597</v>
      </c>
      <c r="G1" s="59" t="s">
        <v>615</v>
      </c>
    </row>
    <row r="2" spans="1:7" s="43" customFormat="1" ht="39.75" customHeight="1">
      <c r="A2" s="59" t="s">
        <v>468</v>
      </c>
      <c r="B2" s="46" t="s">
        <v>217</v>
      </c>
      <c r="C2" s="66" t="s">
        <v>265</v>
      </c>
      <c r="D2" s="66" t="s">
        <v>647</v>
      </c>
      <c r="E2" s="66" t="s">
        <v>632</v>
      </c>
      <c r="F2" s="66" t="s">
        <v>628</v>
      </c>
      <c r="G2" s="66" t="s">
        <v>646</v>
      </c>
    </row>
    <row r="3" spans="1:7" ht="39.75" customHeight="1">
      <c r="A3" s="59" t="s">
        <v>469</v>
      </c>
      <c r="B3" s="98" t="s">
        <v>238</v>
      </c>
      <c r="C3" s="67"/>
      <c r="D3" s="47">
        <v>1000</v>
      </c>
      <c r="E3" s="47">
        <v>199</v>
      </c>
      <c r="F3" s="47">
        <v>199</v>
      </c>
      <c r="G3" s="272">
        <f>IF(ISERROR(F3/E3),0,F3/E3)</f>
        <v>1</v>
      </c>
    </row>
    <row r="4" spans="1:7" ht="39.75" customHeight="1">
      <c r="A4" s="59" t="s">
        <v>470</v>
      </c>
      <c r="B4" s="98" t="s">
        <v>694</v>
      </c>
      <c r="C4" s="67"/>
      <c r="D4" s="47">
        <v>800</v>
      </c>
      <c r="E4" s="47">
        <v>44</v>
      </c>
      <c r="F4" s="47">
        <v>44</v>
      </c>
      <c r="G4" s="272">
        <f aca="true" t="shared" si="0" ref="G4:G16">IF(ISERROR(F4/E4),0,F4/E4)</f>
        <v>1</v>
      </c>
    </row>
    <row r="5" spans="1:7" s="43" customFormat="1" ht="39.75" customHeight="1">
      <c r="A5" s="59" t="s">
        <v>472</v>
      </c>
      <c r="B5" s="234" t="s">
        <v>695</v>
      </c>
      <c r="C5" s="68"/>
      <c r="D5" s="95">
        <f>SUM(D3:D4)</f>
        <v>1800</v>
      </c>
      <c r="E5" s="95">
        <f>SUM(E3:E4)</f>
        <v>243</v>
      </c>
      <c r="F5" s="95">
        <f>SUM(F3:F4)</f>
        <v>243</v>
      </c>
      <c r="G5" s="272">
        <f t="shared" si="0"/>
        <v>1</v>
      </c>
    </row>
    <row r="6" spans="1:7" ht="39.75" customHeight="1">
      <c r="A6" s="59" t="s">
        <v>475</v>
      </c>
      <c r="B6" s="102" t="s">
        <v>687</v>
      </c>
      <c r="C6" s="67"/>
      <c r="D6" s="47"/>
      <c r="E6" s="47"/>
      <c r="F6" s="47"/>
      <c r="G6" s="272">
        <f t="shared" si="0"/>
        <v>0</v>
      </c>
    </row>
    <row r="7" spans="1:7" s="43" customFormat="1" ht="39.75" customHeight="1">
      <c r="A7" s="59" t="s">
        <v>476</v>
      </c>
      <c r="B7" s="234" t="s">
        <v>696</v>
      </c>
      <c r="C7" s="68"/>
      <c r="D7" s="95">
        <f>SUM(D5:D6)</f>
        <v>1800</v>
      </c>
      <c r="E7" s="95">
        <f>SUM(E5:E6)</f>
        <v>243</v>
      </c>
      <c r="F7" s="95">
        <f>SUM(F5:F6)</f>
        <v>243</v>
      </c>
      <c r="G7" s="272">
        <f t="shared" si="0"/>
        <v>1</v>
      </c>
    </row>
    <row r="8" spans="1:7" ht="39.75" customHeight="1">
      <c r="A8" s="59" t="s">
        <v>478</v>
      </c>
      <c r="B8" s="98" t="s">
        <v>350</v>
      </c>
      <c r="C8" s="67"/>
      <c r="D8" s="47">
        <v>21814</v>
      </c>
      <c r="E8" s="47"/>
      <c r="F8" s="47"/>
      <c r="G8" s="272">
        <f t="shared" si="0"/>
        <v>0</v>
      </c>
    </row>
    <row r="9" spans="1:7" s="43" customFormat="1" ht="39.75" customHeight="1">
      <c r="A9" s="59" t="s">
        <v>480</v>
      </c>
      <c r="B9" s="234" t="s">
        <v>689</v>
      </c>
      <c r="C9" s="68"/>
      <c r="D9" s="95">
        <f>SUM(D7:D8)</f>
        <v>23614</v>
      </c>
      <c r="E9" s="95">
        <f>SUM(E7:E8)</f>
        <v>243</v>
      </c>
      <c r="F9" s="95">
        <f>SUM(F7:F8)</f>
        <v>243</v>
      </c>
      <c r="G9" s="272">
        <f t="shared" si="0"/>
        <v>1</v>
      </c>
    </row>
    <row r="10" spans="1:7" ht="39.75" customHeight="1">
      <c r="A10" s="59" t="s">
        <v>481</v>
      </c>
      <c r="B10" s="89" t="s">
        <v>681</v>
      </c>
      <c r="C10" s="67"/>
      <c r="D10" s="47">
        <f>D16-D9</f>
        <v>46450</v>
      </c>
      <c r="E10" s="47">
        <f>E16-E9</f>
        <v>46256</v>
      </c>
      <c r="F10" s="47">
        <f>F16-F9</f>
        <v>46256</v>
      </c>
      <c r="G10" s="272">
        <f t="shared" si="0"/>
        <v>1</v>
      </c>
    </row>
    <row r="11" spans="1:7" s="43" customFormat="1" ht="39.75" customHeight="1">
      <c r="A11" s="59" t="s">
        <v>36</v>
      </c>
      <c r="B11" s="99" t="s">
        <v>697</v>
      </c>
      <c r="C11" s="68"/>
      <c r="D11" s="95">
        <f>SUM(D9:D10)</f>
        <v>70064</v>
      </c>
      <c r="E11" s="95">
        <f>SUM(E9:E10)</f>
        <v>46499</v>
      </c>
      <c r="F11" s="95">
        <f>SUM(F9:F10)</f>
        <v>46499</v>
      </c>
      <c r="G11" s="272">
        <f t="shared" si="0"/>
        <v>1</v>
      </c>
    </row>
    <row r="12" spans="1:7" s="36" customFormat="1" ht="39.75" customHeight="1">
      <c r="A12" s="59" t="s">
        <v>37</v>
      </c>
      <c r="B12" s="220" t="s">
        <v>243</v>
      </c>
      <c r="C12" s="59">
        <v>11</v>
      </c>
      <c r="D12" s="47">
        <v>43614</v>
      </c>
      <c r="E12" s="47">
        <v>25436</v>
      </c>
      <c r="F12" s="47">
        <v>25436</v>
      </c>
      <c r="G12" s="272">
        <f t="shared" si="0"/>
        <v>1</v>
      </c>
    </row>
    <row r="13" spans="1:7" s="36" customFormat="1" ht="39.75" customHeight="1">
      <c r="A13" s="59" t="s">
        <v>38</v>
      </c>
      <c r="B13" s="220" t="s">
        <v>244</v>
      </c>
      <c r="C13" s="59"/>
      <c r="D13" s="47">
        <v>10950</v>
      </c>
      <c r="E13" s="47">
        <v>6962</v>
      </c>
      <c r="F13" s="47">
        <v>6962</v>
      </c>
      <c r="G13" s="272">
        <f t="shared" si="0"/>
        <v>1</v>
      </c>
    </row>
    <row r="14" spans="1:7" s="36" customFormat="1" ht="39.75" customHeight="1">
      <c r="A14" s="59" t="s">
        <v>39</v>
      </c>
      <c r="B14" s="220" t="s">
        <v>245</v>
      </c>
      <c r="C14" s="59"/>
      <c r="D14" s="47">
        <v>15500</v>
      </c>
      <c r="E14" s="47">
        <v>13761</v>
      </c>
      <c r="F14" s="47">
        <v>13761</v>
      </c>
      <c r="G14" s="272">
        <f t="shared" si="0"/>
        <v>1</v>
      </c>
    </row>
    <row r="15" spans="1:7" s="36" customFormat="1" ht="39.75" customHeight="1">
      <c r="A15" s="59" t="s">
        <v>40</v>
      </c>
      <c r="B15" s="220" t="s">
        <v>698</v>
      </c>
      <c r="C15" s="59"/>
      <c r="D15" s="47"/>
      <c r="E15" s="47">
        <v>340</v>
      </c>
      <c r="F15" s="47">
        <v>340</v>
      </c>
      <c r="G15" s="272">
        <f t="shared" si="0"/>
        <v>1</v>
      </c>
    </row>
    <row r="16" spans="1:7" s="230" customFormat="1" ht="39.75" customHeight="1">
      <c r="A16" s="59" t="s">
        <v>41</v>
      </c>
      <c r="B16" s="94" t="s">
        <v>699</v>
      </c>
      <c r="C16" s="46"/>
      <c r="D16" s="95">
        <f>SUM(D12:D14)</f>
        <v>70064</v>
      </c>
      <c r="E16" s="95">
        <f>SUM(E12:E15)</f>
        <v>46499</v>
      </c>
      <c r="F16" s="95">
        <f>SUM(F12:F15)</f>
        <v>46499</v>
      </c>
      <c r="G16" s="272">
        <f t="shared" si="0"/>
        <v>1</v>
      </c>
    </row>
    <row r="17" spans="3:6" ht="15">
      <c r="C17" s="65"/>
      <c r="D17" s="65"/>
      <c r="E17" s="65"/>
      <c r="F17" s="65"/>
    </row>
    <row r="18" spans="3:6" ht="15">
      <c r="C18" s="65"/>
      <c r="D18" s="65"/>
      <c r="E18" s="65"/>
      <c r="F18" s="65"/>
    </row>
    <row r="19" spans="3:6" ht="15">
      <c r="C19" s="65"/>
      <c r="D19" s="65"/>
      <c r="E19" s="65"/>
      <c r="F19" s="65"/>
    </row>
    <row r="20" spans="3:6" ht="15">
      <c r="C20" s="65"/>
      <c r="D20" s="65"/>
      <c r="E20" s="65"/>
      <c r="F20" s="65"/>
    </row>
    <row r="21" spans="3:6" ht="15">
      <c r="C21" s="65"/>
      <c r="D21" s="65"/>
      <c r="E21" s="65"/>
      <c r="F21" s="65"/>
    </row>
    <row r="22" spans="3:6" ht="15">
      <c r="C22" s="65"/>
      <c r="D22" s="65"/>
      <c r="E22" s="65"/>
      <c r="F22" s="65"/>
    </row>
    <row r="23" spans="3:6" ht="15">
      <c r="C23" s="65"/>
      <c r="D23" s="65"/>
      <c r="E23" s="65"/>
      <c r="F23" s="65"/>
    </row>
    <row r="24" spans="3:6" ht="15">
      <c r="C24" s="65"/>
      <c r="D24" s="65"/>
      <c r="E24" s="65"/>
      <c r="F24" s="65"/>
    </row>
    <row r="25" spans="3:6" ht="15">
      <c r="C25" s="65"/>
      <c r="D25" s="65"/>
      <c r="E25" s="65"/>
      <c r="F25" s="65"/>
    </row>
    <row r="26" spans="3:6" ht="15">
      <c r="C26" s="65"/>
      <c r="D26" s="65"/>
      <c r="E26" s="65"/>
      <c r="F26" s="65"/>
    </row>
    <row r="27" spans="3:6" ht="15">
      <c r="C27" s="65"/>
      <c r="D27" s="65"/>
      <c r="E27" s="65"/>
      <c r="F27" s="65"/>
    </row>
    <row r="28" spans="3:6" ht="15">
      <c r="C28" s="65"/>
      <c r="D28" s="65"/>
      <c r="E28" s="65"/>
      <c r="F28" s="65"/>
    </row>
    <row r="29" spans="3:6" ht="15">
      <c r="C29" s="65"/>
      <c r="D29" s="65"/>
      <c r="E29" s="65"/>
      <c r="F29" s="65"/>
    </row>
    <row r="30" spans="3:6" ht="15">
      <c r="C30" s="65"/>
      <c r="D30" s="65"/>
      <c r="E30" s="65"/>
      <c r="F30" s="65"/>
    </row>
    <row r="31" spans="3:6" ht="15">
      <c r="C31" s="65"/>
      <c r="D31" s="65"/>
      <c r="E31" s="65"/>
      <c r="F31" s="65"/>
    </row>
    <row r="32" spans="3:6" ht="15">
      <c r="C32" s="65"/>
      <c r="D32" s="65"/>
      <c r="E32" s="65"/>
      <c r="F32" s="65"/>
    </row>
    <row r="33" spans="3:6" ht="15">
      <c r="C33" s="65"/>
      <c r="D33" s="65"/>
      <c r="E33" s="65"/>
      <c r="F33" s="65"/>
    </row>
    <row r="34" spans="3:6" ht="15">
      <c r="C34" s="65"/>
      <c r="D34" s="65"/>
      <c r="E34" s="65"/>
      <c r="F34" s="65"/>
    </row>
    <row r="35" spans="3:6" ht="15">
      <c r="C35" s="65"/>
      <c r="D35" s="65"/>
      <c r="E35" s="65"/>
      <c r="F35" s="65"/>
    </row>
    <row r="36" spans="3:6" ht="15">
      <c r="C36" s="65"/>
      <c r="D36" s="65"/>
      <c r="E36" s="65"/>
      <c r="F36" s="65"/>
    </row>
    <row r="37" spans="3:6" ht="15">
      <c r="C37" s="65"/>
      <c r="D37" s="65"/>
      <c r="E37" s="65"/>
      <c r="F37" s="65"/>
    </row>
    <row r="38" spans="3:6" ht="15">
      <c r="C38" s="65"/>
      <c r="D38" s="65"/>
      <c r="E38" s="65"/>
      <c r="F38" s="65"/>
    </row>
    <row r="39" spans="3:6" ht="15">
      <c r="C39" s="65"/>
      <c r="D39" s="65"/>
      <c r="E39" s="65"/>
      <c r="F39" s="65"/>
    </row>
    <row r="40" spans="3:6" ht="15">
      <c r="C40" s="65"/>
      <c r="D40" s="65"/>
      <c r="E40" s="65"/>
      <c r="F40" s="65"/>
    </row>
    <row r="41" spans="3:6" ht="15">
      <c r="C41" s="65"/>
      <c r="D41" s="65"/>
      <c r="E41" s="65"/>
      <c r="F41" s="65"/>
    </row>
    <row r="42" spans="3:6" ht="15">
      <c r="C42" s="65"/>
      <c r="D42" s="65"/>
      <c r="E42" s="65"/>
      <c r="F42" s="65"/>
    </row>
    <row r="43" spans="3:6" ht="15">
      <c r="C43" s="65"/>
      <c r="D43" s="65"/>
      <c r="E43" s="65"/>
      <c r="F43" s="65"/>
    </row>
    <row r="44" spans="3:6" ht="15">
      <c r="C44" s="65"/>
      <c r="D44" s="65"/>
      <c r="E44" s="65"/>
      <c r="F44" s="65"/>
    </row>
    <row r="45" spans="3:6" ht="15">
      <c r="C45" s="65"/>
      <c r="D45" s="65"/>
      <c r="E45" s="65"/>
      <c r="F45" s="65"/>
    </row>
    <row r="46" spans="3:6" ht="15">
      <c r="C46" s="65"/>
      <c r="D46" s="65"/>
      <c r="E46" s="65"/>
      <c r="F46" s="65"/>
    </row>
    <row r="47" spans="3:6" ht="15">
      <c r="C47" s="65"/>
      <c r="D47" s="65"/>
      <c r="E47" s="65"/>
      <c r="F47" s="65"/>
    </row>
    <row r="48" spans="3:6" ht="15">
      <c r="C48" s="65"/>
      <c r="D48" s="65"/>
      <c r="E48" s="65"/>
      <c r="F48" s="65"/>
    </row>
    <row r="49" spans="3:6" ht="15">
      <c r="C49" s="65"/>
      <c r="D49" s="65"/>
      <c r="E49" s="65"/>
      <c r="F49" s="65"/>
    </row>
    <row r="50" spans="3:6" ht="15">
      <c r="C50" s="65"/>
      <c r="D50" s="65"/>
      <c r="E50" s="65"/>
      <c r="F50" s="65"/>
    </row>
    <row r="51" spans="3:6" ht="15">
      <c r="C51" s="65"/>
      <c r="D51" s="65"/>
      <c r="E51" s="65"/>
      <c r="F51" s="65"/>
    </row>
    <row r="52" spans="3:6" ht="15">
      <c r="C52" s="65"/>
      <c r="D52" s="65"/>
      <c r="E52" s="65"/>
      <c r="F52" s="65"/>
    </row>
    <row r="53" spans="3:6" ht="15">
      <c r="C53" s="65"/>
      <c r="D53" s="65"/>
      <c r="E53" s="65"/>
      <c r="F53" s="65"/>
    </row>
    <row r="54" spans="3:6" ht="15">
      <c r="C54" s="65"/>
      <c r="D54" s="65"/>
      <c r="E54" s="65"/>
      <c r="F54" s="65"/>
    </row>
    <row r="55" spans="3:6" ht="15">
      <c r="C55" s="65"/>
      <c r="D55" s="65"/>
      <c r="E55" s="65"/>
      <c r="F55" s="65"/>
    </row>
    <row r="56" spans="3:6" ht="15">
      <c r="C56" s="65"/>
      <c r="D56" s="65"/>
      <c r="E56" s="65"/>
      <c r="F56" s="65"/>
    </row>
    <row r="57" spans="3:6" ht="15">
      <c r="C57" s="65"/>
      <c r="D57" s="65"/>
      <c r="E57" s="65"/>
      <c r="F57" s="65"/>
    </row>
    <row r="58" spans="3:6" ht="15">
      <c r="C58" s="65"/>
      <c r="D58" s="65"/>
      <c r="E58" s="65"/>
      <c r="F58" s="65"/>
    </row>
    <row r="59" spans="3:6" ht="15">
      <c r="C59" s="65"/>
      <c r="D59" s="65"/>
      <c r="E59" s="65"/>
      <c r="F59" s="65"/>
    </row>
    <row r="60" spans="3:6" ht="15">
      <c r="C60" s="65"/>
      <c r="D60" s="65"/>
      <c r="E60" s="65"/>
      <c r="F60" s="65"/>
    </row>
    <row r="61" spans="3:6" ht="15">
      <c r="C61" s="65"/>
      <c r="D61" s="65"/>
      <c r="E61" s="65"/>
      <c r="F61" s="65"/>
    </row>
    <row r="62" spans="3:6" ht="15">
      <c r="C62" s="65"/>
      <c r="D62" s="65"/>
      <c r="E62" s="65"/>
      <c r="F62" s="65"/>
    </row>
    <row r="63" spans="3:6" ht="15">
      <c r="C63" s="65"/>
      <c r="D63" s="65"/>
      <c r="E63" s="65"/>
      <c r="F63" s="65"/>
    </row>
    <row r="64" spans="3:6" ht="15">
      <c r="C64" s="65"/>
      <c r="D64" s="65"/>
      <c r="E64" s="65"/>
      <c r="F64" s="65"/>
    </row>
    <row r="65" spans="3:6" ht="15">
      <c r="C65" s="65"/>
      <c r="D65" s="65"/>
      <c r="E65" s="65"/>
      <c r="F65" s="65"/>
    </row>
    <row r="66" spans="3:6" ht="15">
      <c r="C66" s="65"/>
      <c r="D66" s="65"/>
      <c r="E66" s="65"/>
      <c r="F66" s="65"/>
    </row>
    <row r="67" spans="3:6" ht="15">
      <c r="C67" s="65"/>
      <c r="D67" s="65"/>
      <c r="E67" s="65"/>
      <c r="F67" s="65"/>
    </row>
    <row r="68" spans="3:6" ht="15">
      <c r="C68" s="65"/>
      <c r="D68" s="65"/>
      <c r="E68" s="65"/>
      <c r="F68" s="65"/>
    </row>
    <row r="69" spans="3:6" ht="15">
      <c r="C69" s="65"/>
      <c r="D69" s="65"/>
      <c r="E69" s="65"/>
      <c r="F69" s="65"/>
    </row>
    <row r="70" spans="3:6" ht="15">
      <c r="C70" s="65"/>
      <c r="D70" s="65"/>
      <c r="E70" s="65"/>
      <c r="F70" s="65"/>
    </row>
    <row r="71" spans="3:6" ht="15">
      <c r="C71" s="65"/>
      <c r="D71" s="65"/>
      <c r="E71" s="65"/>
      <c r="F71" s="65"/>
    </row>
    <row r="72" spans="3:6" ht="15">
      <c r="C72" s="65"/>
      <c r="D72" s="65"/>
      <c r="E72" s="65"/>
      <c r="F72" s="65"/>
    </row>
    <row r="73" spans="3:6" ht="15">
      <c r="C73" s="65"/>
      <c r="D73" s="65"/>
      <c r="E73" s="65"/>
      <c r="F73" s="65"/>
    </row>
    <row r="74" spans="3:6" ht="15">
      <c r="C74" s="65"/>
      <c r="D74" s="65"/>
      <c r="E74" s="65"/>
      <c r="F74" s="65"/>
    </row>
    <row r="75" spans="3:6" ht="15">
      <c r="C75" s="65"/>
      <c r="D75" s="65"/>
      <c r="E75" s="65"/>
      <c r="F75" s="65"/>
    </row>
    <row r="76" spans="3:6" ht="15">
      <c r="C76" s="65"/>
      <c r="D76" s="65"/>
      <c r="E76" s="65"/>
      <c r="F76" s="65"/>
    </row>
    <row r="77" spans="3:6" ht="15">
      <c r="C77" s="65"/>
      <c r="D77" s="65"/>
      <c r="E77" s="65"/>
      <c r="F77" s="65"/>
    </row>
    <row r="78" spans="3:6" ht="15">
      <c r="C78" s="65"/>
      <c r="D78" s="65"/>
      <c r="E78" s="65"/>
      <c r="F78" s="65"/>
    </row>
    <row r="79" spans="3:6" ht="15">
      <c r="C79" s="65"/>
      <c r="D79" s="65"/>
      <c r="E79" s="65"/>
      <c r="F79" s="65"/>
    </row>
    <row r="80" spans="3:6" ht="15">
      <c r="C80" s="65"/>
      <c r="D80" s="65"/>
      <c r="E80" s="65"/>
      <c r="F80" s="65"/>
    </row>
    <row r="81" spans="3:6" ht="15">
      <c r="C81" s="65"/>
      <c r="D81" s="65"/>
      <c r="E81" s="65"/>
      <c r="F81" s="65"/>
    </row>
    <row r="82" spans="3:6" ht="15">
      <c r="C82" s="65"/>
      <c r="D82" s="65"/>
      <c r="E82" s="65"/>
      <c r="F82" s="65"/>
    </row>
    <row r="83" spans="3:6" ht="15">
      <c r="C83" s="65"/>
      <c r="D83" s="65"/>
      <c r="E83" s="65"/>
      <c r="F83" s="65"/>
    </row>
    <row r="84" spans="3:6" ht="15">
      <c r="C84" s="65"/>
      <c r="D84" s="65"/>
      <c r="E84" s="65"/>
      <c r="F84" s="65"/>
    </row>
    <row r="85" spans="3:6" ht="15">
      <c r="C85" s="65"/>
      <c r="D85" s="65"/>
      <c r="E85" s="65"/>
      <c r="F85" s="65"/>
    </row>
    <row r="86" spans="3:6" ht="15">
      <c r="C86" s="65"/>
      <c r="D86" s="65"/>
      <c r="E86" s="65"/>
      <c r="F86" s="65"/>
    </row>
    <row r="87" spans="3:6" ht="15">
      <c r="C87" s="65"/>
      <c r="D87" s="65"/>
      <c r="E87" s="65"/>
      <c r="F87" s="65"/>
    </row>
    <row r="88" spans="3:6" ht="15">
      <c r="C88" s="65"/>
      <c r="D88" s="65"/>
      <c r="E88" s="65"/>
      <c r="F88" s="65"/>
    </row>
    <row r="89" spans="3:6" ht="15">
      <c r="C89" s="65"/>
      <c r="D89" s="65"/>
      <c r="E89" s="65"/>
      <c r="F89" s="65"/>
    </row>
    <row r="90" spans="3:6" ht="15">
      <c r="C90" s="65"/>
      <c r="D90" s="65"/>
      <c r="E90" s="65"/>
      <c r="F90" s="65"/>
    </row>
    <row r="91" spans="3:6" ht="15">
      <c r="C91" s="65"/>
      <c r="D91" s="65"/>
      <c r="E91" s="65"/>
      <c r="F91" s="65"/>
    </row>
    <row r="92" spans="3:6" ht="15">
      <c r="C92" s="65"/>
      <c r="D92" s="65"/>
      <c r="E92" s="65"/>
      <c r="F92" s="65"/>
    </row>
    <row r="93" spans="3:6" ht="15">
      <c r="C93" s="65"/>
      <c r="D93" s="65"/>
      <c r="E93" s="65"/>
      <c r="F93" s="65"/>
    </row>
    <row r="94" spans="3:6" ht="15">
      <c r="C94" s="65"/>
      <c r="D94" s="65"/>
      <c r="E94" s="65"/>
      <c r="F94" s="65"/>
    </row>
    <row r="95" spans="3:6" ht="15">
      <c r="C95" s="65"/>
      <c r="D95" s="65"/>
      <c r="E95" s="65"/>
      <c r="F95" s="65"/>
    </row>
    <row r="96" spans="3:6" ht="15">
      <c r="C96" s="65"/>
      <c r="D96" s="65"/>
      <c r="E96" s="65"/>
      <c r="F96" s="65"/>
    </row>
    <row r="97" spans="3:6" ht="15">
      <c r="C97" s="65"/>
      <c r="D97" s="65"/>
      <c r="E97" s="65"/>
      <c r="F97" s="65"/>
    </row>
    <row r="98" spans="3:6" ht="15">
      <c r="C98" s="65"/>
      <c r="D98" s="65"/>
      <c r="E98" s="65"/>
      <c r="F98" s="65"/>
    </row>
    <row r="99" spans="3:6" ht="15">
      <c r="C99" s="65"/>
      <c r="D99" s="65"/>
      <c r="E99" s="65"/>
      <c r="F99" s="65"/>
    </row>
    <row r="100" spans="3:6" ht="15">
      <c r="C100" s="65"/>
      <c r="D100" s="65"/>
      <c r="E100" s="65"/>
      <c r="F100" s="65"/>
    </row>
    <row r="101" spans="3:6" ht="15">
      <c r="C101" s="65"/>
      <c r="D101" s="65"/>
      <c r="E101" s="65"/>
      <c r="F101" s="65"/>
    </row>
    <row r="102" spans="3:6" ht="15">
      <c r="C102" s="65"/>
      <c r="D102" s="65"/>
      <c r="E102" s="65"/>
      <c r="F102" s="65"/>
    </row>
    <row r="103" spans="3:6" ht="15">
      <c r="C103" s="65"/>
      <c r="D103" s="65"/>
      <c r="E103" s="65"/>
      <c r="F103" s="65"/>
    </row>
    <row r="104" spans="3:6" ht="15">
      <c r="C104" s="65"/>
      <c r="D104" s="65"/>
      <c r="E104" s="65"/>
      <c r="F104" s="65"/>
    </row>
    <row r="105" spans="3:6" ht="15">
      <c r="C105" s="65"/>
      <c r="D105" s="65"/>
      <c r="E105" s="65"/>
      <c r="F105" s="65"/>
    </row>
    <row r="106" spans="3:6" ht="15">
      <c r="C106" s="65"/>
      <c r="D106" s="65"/>
      <c r="E106" s="65"/>
      <c r="F106" s="65"/>
    </row>
    <row r="107" spans="3:6" ht="15">
      <c r="C107" s="65"/>
      <c r="D107" s="65"/>
      <c r="E107" s="65"/>
      <c r="F107" s="65"/>
    </row>
    <row r="108" spans="3:6" ht="15">
      <c r="C108" s="65"/>
      <c r="D108" s="65"/>
      <c r="E108" s="65"/>
      <c r="F108" s="65"/>
    </row>
    <row r="109" spans="3:6" ht="15">
      <c r="C109" s="65"/>
      <c r="D109" s="65"/>
      <c r="E109" s="65"/>
      <c r="F109" s="65"/>
    </row>
    <row r="110" spans="3:6" ht="15">
      <c r="C110" s="65"/>
      <c r="D110" s="65"/>
      <c r="E110" s="65"/>
      <c r="F110" s="65"/>
    </row>
    <row r="111" spans="3:6" ht="15">
      <c r="C111" s="65"/>
      <c r="D111" s="65"/>
      <c r="E111" s="65"/>
      <c r="F111" s="65"/>
    </row>
    <row r="112" spans="3:6" ht="15">
      <c r="C112" s="65"/>
      <c r="D112" s="65"/>
      <c r="E112" s="65"/>
      <c r="F112" s="65"/>
    </row>
    <row r="113" spans="3:6" ht="15">
      <c r="C113" s="65"/>
      <c r="D113" s="65"/>
      <c r="E113" s="65"/>
      <c r="F113" s="65"/>
    </row>
    <row r="114" spans="3:6" ht="15">
      <c r="C114" s="65"/>
      <c r="D114" s="65"/>
      <c r="E114" s="65"/>
      <c r="F114" s="65"/>
    </row>
    <row r="115" spans="3:6" ht="15">
      <c r="C115" s="65"/>
      <c r="D115" s="65"/>
      <c r="E115" s="65"/>
      <c r="F115" s="65"/>
    </row>
    <row r="116" spans="3:6" ht="15">
      <c r="C116" s="65"/>
      <c r="D116" s="65"/>
      <c r="E116" s="65"/>
      <c r="F116" s="65"/>
    </row>
    <row r="117" spans="3:6" ht="15">
      <c r="C117" s="65"/>
      <c r="D117" s="65"/>
      <c r="E117" s="65"/>
      <c r="F117" s="65"/>
    </row>
    <row r="118" spans="3:6" ht="15">
      <c r="C118" s="65"/>
      <c r="D118" s="65"/>
      <c r="E118" s="65"/>
      <c r="F118" s="65"/>
    </row>
    <row r="119" spans="3:6" ht="15">
      <c r="C119" s="65"/>
      <c r="D119" s="65"/>
      <c r="E119" s="65"/>
      <c r="F119" s="65"/>
    </row>
    <row r="120" spans="3:6" ht="15">
      <c r="C120" s="65"/>
      <c r="D120" s="65"/>
      <c r="E120" s="65"/>
      <c r="F120" s="65"/>
    </row>
    <row r="121" spans="3:6" ht="15">
      <c r="C121" s="65"/>
      <c r="D121" s="65"/>
      <c r="E121" s="65"/>
      <c r="F121" s="65"/>
    </row>
    <row r="122" spans="3:6" ht="15">
      <c r="C122" s="65"/>
      <c r="D122" s="65"/>
      <c r="E122" s="65"/>
      <c r="F122" s="65"/>
    </row>
    <row r="123" spans="3:6" ht="15">
      <c r="C123" s="65"/>
      <c r="D123" s="65"/>
      <c r="E123" s="65"/>
      <c r="F123" s="65"/>
    </row>
    <row r="124" spans="3:6" ht="15">
      <c r="C124" s="65"/>
      <c r="D124" s="65"/>
      <c r="E124" s="65"/>
      <c r="F124" s="65"/>
    </row>
    <row r="125" spans="3:6" ht="15">
      <c r="C125" s="65"/>
      <c r="D125" s="65"/>
      <c r="E125" s="65"/>
      <c r="F125" s="65"/>
    </row>
    <row r="126" spans="3:6" ht="15">
      <c r="C126" s="65"/>
      <c r="D126" s="65"/>
      <c r="E126" s="65"/>
      <c r="F126" s="65"/>
    </row>
    <row r="127" spans="3:6" ht="15">
      <c r="C127" s="65"/>
      <c r="D127" s="65"/>
      <c r="E127" s="65"/>
      <c r="F127" s="65"/>
    </row>
    <row r="128" spans="3:6" ht="15">
      <c r="C128" s="65"/>
      <c r="D128" s="65"/>
      <c r="E128" s="65"/>
      <c r="F128" s="65"/>
    </row>
    <row r="129" spans="3:6" ht="15">
      <c r="C129" s="65"/>
      <c r="D129" s="65"/>
      <c r="E129" s="65"/>
      <c r="F129" s="65"/>
    </row>
    <row r="130" spans="3:6" ht="15">
      <c r="C130" s="65"/>
      <c r="D130" s="65"/>
      <c r="E130" s="65"/>
      <c r="F130" s="65"/>
    </row>
    <row r="131" spans="3:6" ht="15">
      <c r="C131" s="65"/>
      <c r="D131" s="65"/>
      <c r="E131" s="65"/>
      <c r="F131" s="65"/>
    </row>
    <row r="132" spans="3:6" ht="15">
      <c r="C132" s="65"/>
      <c r="D132" s="65"/>
      <c r="E132" s="65"/>
      <c r="F132" s="65"/>
    </row>
    <row r="133" spans="3:6" ht="15">
      <c r="C133" s="65"/>
      <c r="D133" s="65"/>
      <c r="E133" s="65"/>
      <c r="F133" s="65"/>
    </row>
    <row r="134" spans="3:6" ht="15">
      <c r="C134" s="65"/>
      <c r="D134" s="65"/>
      <c r="E134" s="65"/>
      <c r="F134" s="65"/>
    </row>
    <row r="135" spans="3:6" ht="15">
      <c r="C135" s="65"/>
      <c r="D135" s="65"/>
      <c r="E135" s="65"/>
      <c r="F135" s="65"/>
    </row>
    <row r="136" spans="3:6" ht="15">
      <c r="C136" s="65"/>
      <c r="D136" s="65"/>
      <c r="E136" s="65"/>
      <c r="F136" s="65"/>
    </row>
    <row r="137" spans="3:6" ht="15">
      <c r="C137" s="65"/>
      <c r="D137" s="65"/>
      <c r="E137" s="65"/>
      <c r="F137" s="65"/>
    </row>
    <row r="138" spans="3:6" ht="15">
      <c r="C138" s="65"/>
      <c r="D138" s="65"/>
      <c r="E138" s="65"/>
      <c r="F138" s="65"/>
    </row>
    <row r="139" spans="3:6" ht="15">
      <c r="C139" s="65"/>
      <c r="D139" s="65"/>
      <c r="E139" s="65"/>
      <c r="F139" s="65"/>
    </row>
    <row r="140" spans="3:6" ht="15">
      <c r="C140" s="65"/>
      <c r="D140" s="65"/>
      <c r="E140" s="65"/>
      <c r="F140" s="65"/>
    </row>
    <row r="141" spans="3:6" ht="15">
      <c r="C141" s="65"/>
      <c r="D141" s="65"/>
      <c r="E141" s="65"/>
      <c r="F141" s="65"/>
    </row>
    <row r="142" spans="3:6" ht="15">
      <c r="C142" s="65"/>
      <c r="D142" s="65"/>
      <c r="E142" s="65"/>
      <c r="F142" s="65"/>
    </row>
    <row r="143" spans="3:6" ht="15">
      <c r="C143" s="65"/>
      <c r="D143" s="65"/>
      <c r="E143" s="65"/>
      <c r="F143" s="65"/>
    </row>
    <row r="144" spans="3:6" ht="15">
      <c r="C144" s="65"/>
      <c r="D144" s="65"/>
      <c r="E144" s="65"/>
      <c r="F144" s="65"/>
    </row>
    <row r="145" spans="3:6" ht="15">
      <c r="C145" s="65"/>
      <c r="D145" s="65"/>
      <c r="E145" s="65"/>
      <c r="F145" s="65"/>
    </row>
    <row r="146" spans="3:6" ht="15">
      <c r="C146" s="65"/>
      <c r="D146" s="65"/>
      <c r="E146" s="65"/>
      <c r="F146" s="65"/>
    </row>
    <row r="147" spans="3:6" ht="15">
      <c r="C147" s="65"/>
      <c r="D147" s="65"/>
      <c r="E147" s="65"/>
      <c r="F147" s="65"/>
    </row>
    <row r="148" spans="3:6" ht="15">
      <c r="C148" s="65"/>
      <c r="D148" s="65"/>
      <c r="E148" s="65"/>
      <c r="F148" s="65"/>
    </row>
    <row r="149" spans="3:6" ht="15">
      <c r="C149" s="65"/>
      <c r="D149" s="65"/>
      <c r="E149" s="65"/>
      <c r="F149" s="65"/>
    </row>
    <row r="150" spans="3:6" ht="15">
      <c r="C150" s="65"/>
      <c r="D150" s="65"/>
      <c r="E150" s="65"/>
      <c r="F150" s="65"/>
    </row>
    <row r="151" spans="3:6" ht="15">
      <c r="C151" s="65"/>
      <c r="D151" s="65"/>
      <c r="E151" s="65"/>
      <c r="F151" s="65"/>
    </row>
    <row r="152" spans="3:6" ht="15">
      <c r="C152" s="65"/>
      <c r="D152" s="65"/>
      <c r="E152" s="65"/>
      <c r="F152" s="65"/>
    </row>
    <row r="153" spans="3:6" ht="15">
      <c r="C153" s="65"/>
      <c r="D153" s="65"/>
      <c r="E153" s="65"/>
      <c r="F153" s="65"/>
    </row>
    <row r="154" spans="3:6" ht="15">
      <c r="C154" s="65"/>
      <c r="D154" s="65"/>
      <c r="E154" s="65"/>
      <c r="F154" s="65"/>
    </row>
    <row r="155" spans="3:6" ht="15">
      <c r="C155" s="65"/>
      <c r="D155" s="65"/>
      <c r="E155" s="65"/>
      <c r="F155" s="65"/>
    </row>
    <row r="156" spans="3:6" ht="15">
      <c r="C156" s="65"/>
      <c r="D156" s="65"/>
      <c r="E156" s="65"/>
      <c r="F156" s="65"/>
    </row>
    <row r="157" spans="3:6" ht="15">
      <c r="C157" s="65"/>
      <c r="D157" s="65"/>
      <c r="E157" s="65"/>
      <c r="F157" s="65"/>
    </row>
    <row r="158" spans="3:6" ht="15">
      <c r="C158" s="65"/>
      <c r="D158" s="65"/>
      <c r="E158" s="65"/>
      <c r="F158" s="65"/>
    </row>
    <row r="159" spans="3:6" ht="15">
      <c r="C159" s="65"/>
      <c r="D159" s="65"/>
      <c r="E159" s="65"/>
      <c r="F159" s="65"/>
    </row>
    <row r="160" spans="3:6" ht="15">
      <c r="C160" s="65"/>
      <c r="D160" s="65"/>
      <c r="E160" s="65"/>
      <c r="F160" s="65"/>
    </row>
    <row r="161" spans="3:6" ht="15">
      <c r="C161" s="65"/>
      <c r="D161" s="65"/>
      <c r="E161" s="65"/>
      <c r="F161" s="65"/>
    </row>
    <row r="162" spans="3:6" ht="15">
      <c r="C162" s="65"/>
      <c r="D162" s="65"/>
      <c r="E162" s="65"/>
      <c r="F162" s="65"/>
    </row>
    <row r="163" spans="3:6" ht="15">
      <c r="C163" s="65"/>
      <c r="D163" s="65"/>
      <c r="E163" s="65"/>
      <c r="F163" s="65"/>
    </row>
    <row r="164" spans="3:6" ht="15">
      <c r="C164" s="65"/>
      <c r="D164" s="65"/>
      <c r="E164" s="65"/>
      <c r="F164" s="65"/>
    </row>
    <row r="165" spans="3:6" ht="15">
      <c r="C165" s="65"/>
      <c r="D165" s="65"/>
      <c r="E165" s="65"/>
      <c r="F165" s="65"/>
    </row>
    <row r="166" spans="3:6" ht="15">
      <c r="C166" s="65"/>
      <c r="D166" s="65"/>
      <c r="E166" s="65"/>
      <c r="F166" s="65"/>
    </row>
    <row r="167" spans="3:6" ht="15">
      <c r="C167" s="65"/>
      <c r="D167" s="65"/>
      <c r="E167" s="65"/>
      <c r="F167" s="65"/>
    </row>
    <row r="168" spans="3:6" ht="15">
      <c r="C168" s="65"/>
      <c r="D168" s="65"/>
      <c r="E168" s="65"/>
      <c r="F168" s="65"/>
    </row>
    <row r="169" spans="3:6" ht="15">
      <c r="C169" s="65"/>
      <c r="D169" s="65"/>
      <c r="E169" s="65"/>
      <c r="F169" s="65"/>
    </row>
    <row r="170" spans="3:6" ht="15">
      <c r="C170" s="65"/>
      <c r="D170" s="65"/>
      <c r="E170" s="65"/>
      <c r="F170" s="65"/>
    </row>
    <row r="171" spans="3:6" ht="15">
      <c r="C171" s="65"/>
      <c r="D171" s="65"/>
      <c r="E171" s="65"/>
      <c r="F171" s="65"/>
    </row>
    <row r="172" spans="3:6" ht="15">
      <c r="C172" s="65"/>
      <c r="D172" s="65"/>
      <c r="E172" s="65"/>
      <c r="F172" s="65"/>
    </row>
    <row r="173" spans="3:6" ht="15">
      <c r="C173" s="65"/>
      <c r="D173" s="65"/>
      <c r="E173" s="65"/>
      <c r="F173" s="65"/>
    </row>
    <row r="174" spans="3:6" ht="15">
      <c r="C174" s="65"/>
      <c r="D174" s="65"/>
      <c r="E174" s="65"/>
      <c r="F174" s="65"/>
    </row>
    <row r="175" spans="3:6" ht="15">
      <c r="C175" s="65"/>
      <c r="D175" s="65"/>
      <c r="E175" s="65"/>
      <c r="F175" s="65"/>
    </row>
    <row r="176" spans="3:6" ht="15">
      <c r="C176" s="65"/>
      <c r="D176" s="65"/>
      <c r="E176" s="65"/>
      <c r="F176" s="65"/>
    </row>
    <row r="177" spans="3:6" ht="15">
      <c r="C177" s="65"/>
      <c r="D177" s="65"/>
      <c r="E177" s="65"/>
      <c r="F177" s="65"/>
    </row>
    <row r="178" spans="3:6" ht="15">
      <c r="C178" s="65"/>
      <c r="D178" s="65"/>
      <c r="E178" s="65"/>
      <c r="F178" s="65"/>
    </row>
    <row r="179" spans="3:6" ht="15">
      <c r="C179" s="65"/>
      <c r="D179" s="65"/>
      <c r="E179" s="65"/>
      <c r="F179" s="65"/>
    </row>
    <row r="180" spans="3:6" ht="15">
      <c r="C180" s="65"/>
      <c r="D180" s="65"/>
      <c r="E180" s="65"/>
      <c r="F180" s="65"/>
    </row>
    <row r="181" spans="3:6" ht="15">
      <c r="C181" s="65"/>
      <c r="D181" s="65"/>
      <c r="E181" s="65"/>
      <c r="F181" s="65"/>
    </row>
    <row r="182" spans="3:6" ht="15">
      <c r="C182" s="65"/>
      <c r="D182" s="65"/>
      <c r="E182" s="65"/>
      <c r="F182" s="65"/>
    </row>
    <row r="183" spans="3:6" ht="15">
      <c r="C183" s="65"/>
      <c r="D183" s="65"/>
      <c r="E183" s="65"/>
      <c r="F183" s="65"/>
    </row>
    <row r="184" spans="3:6" ht="15">
      <c r="C184" s="65"/>
      <c r="D184" s="65"/>
      <c r="E184" s="65"/>
      <c r="F184" s="65"/>
    </row>
    <row r="185" spans="3:6" ht="15">
      <c r="C185" s="65"/>
      <c r="D185" s="65"/>
      <c r="E185" s="65"/>
      <c r="F185" s="65"/>
    </row>
    <row r="186" spans="3:6" ht="15">
      <c r="C186" s="65"/>
      <c r="D186" s="65"/>
      <c r="E186" s="65"/>
      <c r="F186" s="65"/>
    </row>
    <row r="187" spans="3:6" ht="15">
      <c r="C187" s="65"/>
      <c r="D187" s="65"/>
      <c r="E187" s="65"/>
      <c r="F187" s="65"/>
    </row>
    <row r="188" spans="3:6" ht="15">
      <c r="C188" s="65"/>
      <c r="D188" s="65"/>
      <c r="E188" s="65"/>
      <c r="F188" s="65"/>
    </row>
    <row r="189" spans="3:6" ht="15">
      <c r="C189" s="65"/>
      <c r="D189" s="65"/>
      <c r="E189" s="65"/>
      <c r="F189" s="65"/>
    </row>
    <row r="190" spans="3:6" ht="15">
      <c r="C190" s="65"/>
      <c r="D190" s="65"/>
      <c r="E190" s="65"/>
      <c r="F190" s="65"/>
    </row>
    <row r="191" spans="3:6" ht="15">
      <c r="C191" s="65"/>
      <c r="D191" s="65"/>
      <c r="E191" s="65"/>
      <c r="F191" s="65"/>
    </row>
    <row r="192" spans="3:6" ht="15">
      <c r="C192" s="65"/>
      <c r="D192" s="65"/>
      <c r="E192" s="65"/>
      <c r="F192" s="65"/>
    </row>
    <row r="193" spans="3:6" ht="15">
      <c r="C193" s="65"/>
      <c r="D193" s="65"/>
      <c r="E193" s="65"/>
      <c r="F193" s="65"/>
    </row>
    <row r="194" spans="3:6" ht="15">
      <c r="C194" s="65"/>
      <c r="D194" s="65"/>
      <c r="E194" s="65"/>
      <c r="F194" s="65"/>
    </row>
    <row r="195" spans="3:6" ht="15">
      <c r="C195" s="65"/>
      <c r="D195" s="65"/>
      <c r="E195" s="65"/>
      <c r="F195" s="65"/>
    </row>
    <row r="196" spans="3:6" ht="15">
      <c r="C196" s="65"/>
      <c r="D196" s="65"/>
      <c r="E196" s="65"/>
      <c r="F196" s="65"/>
    </row>
    <row r="197" spans="3:6" ht="15">
      <c r="C197" s="65"/>
      <c r="D197" s="65"/>
      <c r="E197" s="65"/>
      <c r="F197" s="65"/>
    </row>
    <row r="198" spans="3:6" ht="15">
      <c r="C198" s="65"/>
      <c r="D198" s="65"/>
      <c r="E198" s="65"/>
      <c r="F198" s="65"/>
    </row>
    <row r="199" spans="3:6" ht="15">
      <c r="C199" s="65"/>
      <c r="D199" s="65"/>
      <c r="E199" s="65"/>
      <c r="F199" s="65"/>
    </row>
    <row r="200" spans="3:6" ht="15">
      <c r="C200" s="65"/>
      <c r="D200" s="65"/>
      <c r="E200" s="65"/>
      <c r="F200" s="65"/>
    </row>
    <row r="201" spans="3:6" ht="15">
      <c r="C201" s="65"/>
      <c r="D201" s="65"/>
      <c r="E201" s="65"/>
      <c r="F201" s="65"/>
    </row>
    <row r="202" spans="3:6" ht="15">
      <c r="C202" s="65"/>
      <c r="D202" s="65"/>
      <c r="E202" s="65"/>
      <c r="F202" s="65"/>
    </row>
    <row r="203" spans="3:6" ht="15">
      <c r="C203" s="65"/>
      <c r="D203" s="65"/>
      <c r="E203" s="65"/>
      <c r="F203" s="65"/>
    </row>
    <row r="204" spans="3:6" ht="15">
      <c r="C204" s="65"/>
      <c r="D204" s="65"/>
      <c r="E204" s="65"/>
      <c r="F204" s="65"/>
    </row>
    <row r="205" spans="3:6" ht="15">
      <c r="C205" s="65"/>
      <c r="D205" s="65"/>
      <c r="E205" s="65"/>
      <c r="F205" s="65"/>
    </row>
    <row r="206" spans="3:6" ht="15">
      <c r="C206" s="65"/>
      <c r="D206" s="65"/>
      <c r="E206" s="65"/>
      <c r="F206" s="65"/>
    </row>
    <row r="207" spans="3:6" ht="15">
      <c r="C207" s="65"/>
      <c r="D207" s="65"/>
      <c r="E207" s="65"/>
      <c r="F207" s="65"/>
    </row>
    <row r="208" spans="3:6" ht="15">
      <c r="C208" s="65"/>
      <c r="D208" s="65"/>
      <c r="E208" s="65"/>
      <c r="F208" s="65"/>
    </row>
    <row r="209" spans="3:6" ht="15">
      <c r="C209" s="65"/>
      <c r="D209" s="65"/>
      <c r="E209" s="65"/>
      <c r="F209" s="65"/>
    </row>
    <row r="210" spans="3:6" ht="15">
      <c r="C210" s="65"/>
      <c r="D210" s="65"/>
      <c r="E210" s="65"/>
      <c r="F210" s="65"/>
    </row>
    <row r="211" spans="3:6" ht="15">
      <c r="C211" s="65"/>
      <c r="D211" s="65"/>
      <c r="E211" s="65"/>
      <c r="F211" s="65"/>
    </row>
    <row r="212" spans="3:6" ht="15">
      <c r="C212" s="65"/>
      <c r="D212" s="65"/>
      <c r="E212" s="65"/>
      <c r="F212" s="65"/>
    </row>
    <row r="213" spans="3:6" ht="15">
      <c r="C213" s="65"/>
      <c r="D213" s="65"/>
      <c r="E213" s="65"/>
      <c r="F213" s="65"/>
    </row>
    <row r="214" spans="3:6" ht="15">
      <c r="C214" s="65"/>
      <c r="D214" s="65"/>
      <c r="E214" s="65"/>
      <c r="F214" s="65"/>
    </row>
    <row r="215" spans="3:6" ht="15">
      <c r="C215" s="65"/>
      <c r="D215" s="65"/>
      <c r="E215" s="65"/>
      <c r="F215" s="65"/>
    </row>
    <row r="216" spans="3:6" ht="15">
      <c r="C216" s="65"/>
      <c r="D216" s="65"/>
      <c r="E216" s="65"/>
      <c r="F216" s="65"/>
    </row>
    <row r="217" spans="3:6" ht="15">
      <c r="C217" s="65"/>
      <c r="D217" s="65"/>
      <c r="E217" s="65"/>
      <c r="F217" s="65"/>
    </row>
    <row r="218" spans="3:6" ht="15">
      <c r="C218" s="65"/>
      <c r="D218" s="65"/>
      <c r="E218" s="65"/>
      <c r="F218" s="65"/>
    </row>
    <row r="219" spans="3:6" ht="15">
      <c r="C219" s="65"/>
      <c r="D219" s="65"/>
      <c r="E219" s="65"/>
      <c r="F219" s="65"/>
    </row>
    <row r="220" spans="3:6" ht="15">
      <c r="C220" s="65"/>
      <c r="D220" s="65"/>
      <c r="E220" s="65"/>
      <c r="F220" s="65"/>
    </row>
    <row r="221" spans="3:6" ht="15">
      <c r="C221" s="65"/>
      <c r="D221" s="65"/>
      <c r="E221" s="65"/>
      <c r="F221" s="65"/>
    </row>
    <row r="222" spans="3:6" ht="15">
      <c r="C222" s="65"/>
      <c r="D222" s="65"/>
      <c r="E222" s="65"/>
      <c r="F222" s="65"/>
    </row>
    <row r="223" spans="3:6" ht="15">
      <c r="C223" s="65"/>
      <c r="D223" s="65"/>
      <c r="E223" s="65"/>
      <c r="F223" s="65"/>
    </row>
    <row r="224" spans="3:6" ht="15">
      <c r="C224" s="65"/>
      <c r="D224" s="65"/>
      <c r="E224" s="65"/>
      <c r="F224" s="65"/>
    </row>
    <row r="225" spans="3:6" ht="15">
      <c r="C225" s="65"/>
      <c r="D225" s="65"/>
      <c r="E225" s="65"/>
      <c r="F225" s="65"/>
    </row>
    <row r="226" spans="3:6" ht="15">
      <c r="C226" s="65"/>
      <c r="D226" s="65"/>
      <c r="E226" s="65"/>
      <c r="F226" s="65"/>
    </row>
    <row r="227" spans="3:6" ht="15">
      <c r="C227" s="65"/>
      <c r="D227" s="65"/>
      <c r="E227" s="65"/>
      <c r="F227" s="65"/>
    </row>
    <row r="228" spans="3:6" ht="15">
      <c r="C228" s="65"/>
      <c r="D228" s="65"/>
      <c r="E228" s="65"/>
      <c r="F228" s="65"/>
    </row>
    <row r="229" spans="3:6" ht="15">
      <c r="C229" s="65"/>
      <c r="D229" s="65"/>
      <c r="E229" s="65"/>
      <c r="F229" s="65"/>
    </row>
    <row r="230" spans="3:6" ht="15">
      <c r="C230" s="65"/>
      <c r="D230" s="65"/>
      <c r="E230" s="65"/>
      <c r="F230" s="65"/>
    </row>
    <row r="231" spans="3:6" ht="15">
      <c r="C231" s="65"/>
      <c r="D231" s="65"/>
      <c r="E231" s="65"/>
      <c r="F231" s="65"/>
    </row>
    <row r="232" spans="3:6" ht="15">
      <c r="C232" s="65"/>
      <c r="D232" s="65"/>
      <c r="E232" s="65"/>
      <c r="F232" s="65"/>
    </row>
    <row r="233" spans="3:6" ht="15">
      <c r="C233" s="65"/>
      <c r="D233" s="65"/>
      <c r="E233" s="65"/>
      <c r="F233" s="65"/>
    </row>
    <row r="234" spans="3:6" ht="15">
      <c r="C234" s="65"/>
      <c r="D234" s="65"/>
      <c r="E234" s="65"/>
      <c r="F234" s="65"/>
    </row>
    <row r="235" spans="3:6" ht="15">
      <c r="C235" s="65"/>
      <c r="D235" s="65"/>
      <c r="E235" s="65"/>
      <c r="F235" s="65"/>
    </row>
    <row r="236" spans="3:6" ht="15">
      <c r="C236" s="65"/>
      <c r="D236" s="65"/>
      <c r="E236" s="65"/>
      <c r="F236" s="65"/>
    </row>
    <row r="237" spans="3:6" ht="15">
      <c r="C237" s="65"/>
      <c r="D237" s="65"/>
      <c r="E237" s="65"/>
      <c r="F237" s="65"/>
    </row>
    <row r="238" spans="3:6" ht="15">
      <c r="C238" s="65"/>
      <c r="D238" s="65"/>
      <c r="E238" s="65"/>
      <c r="F238" s="65"/>
    </row>
    <row r="239" spans="3:6" ht="15">
      <c r="C239" s="65"/>
      <c r="D239" s="65"/>
      <c r="E239" s="65"/>
      <c r="F239" s="65"/>
    </row>
    <row r="240" spans="3:6" ht="15">
      <c r="C240" s="65"/>
      <c r="D240" s="65"/>
      <c r="E240" s="65"/>
      <c r="F240" s="65"/>
    </row>
    <row r="241" spans="3:6" ht="15">
      <c r="C241" s="65"/>
      <c r="D241" s="65"/>
      <c r="E241" s="65"/>
      <c r="F241" s="65"/>
    </row>
    <row r="242" spans="3:6" ht="15">
      <c r="C242" s="65"/>
      <c r="D242" s="65"/>
      <c r="E242" s="65"/>
      <c r="F242" s="65"/>
    </row>
    <row r="243" spans="3:6" ht="15">
      <c r="C243" s="65"/>
      <c r="D243" s="65"/>
      <c r="E243" s="65"/>
      <c r="F243" s="65"/>
    </row>
    <row r="244" spans="3:6" ht="15">
      <c r="C244" s="65"/>
      <c r="D244" s="65"/>
      <c r="E244" s="65"/>
      <c r="F244" s="65"/>
    </row>
    <row r="245" spans="3:6" ht="15">
      <c r="C245" s="65"/>
      <c r="D245" s="65"/>
      <c r="E245" s="65"/>
      <c r="F245" s="65"/>
    </row>
    <row r="246" spans="3:6" ht="15">
      <c r="C246" s="65"/>
      <c r="D246" s="65"/>
      <c r="E246" s="65"/>
      <c r="F246" s="65"/>
    </row>
    <row r="247" spans="3:6" ht="15">
      <c r="C247" s="65"/>
      <c r="D247" s="65"/>
      <c r="E247" s="65"/>
      <c r="F247" s="65"/>
    </row>
    <row r="248" spans="3:6" ht="15">
      <c r="C248" s="65"/>
      <c r="D248" s="65"/>
      <c r="E248" s="65"/>
      <c r="F248" s="65"/>
    </row>
    <row r="249" spans="3:6" ht="15">
      <c r="C249" s="65"/>
      <c r="D249" s="65"/>
      <c r="E249" s="65"/>
      <c r="F249" s="65"/>
    </row>
    <row r="250" spans="3:6" ht="15">
      <c r="C250" s="65"/>
      <c r="D250" s="65"/>
      <c r="E250" s="65"/>
      <c r="F250" s="65"/>
    </row>
    <row r="251" spans="3:6" ht="15">
      <c r="C251" s="65"/>
      <c r="D251" s="65"/>
      <c r="E251" s="65"/>
      <c r="F251" s="65"/>
    </row>
    <row r="252" spans="3:6" ht="15">
      <c r="C252" s="65"/>
      <c r="D252" s="65"/>
      <c r="E252" s="65"/>
      <c r="F252" s="65"/>
    </row>
    <row r="253" spans="3:6" ht="15">
      <c r="C253" s="65"/>
      <c r="D253" s="65"/>
      <c r="E253" s="65"/>
      <c r="F253" s="65"/>
    </row>
    <row r="254" spans="3:6" ht="15">
      <c r="C254" s="65"/>
      <c r="D254" s="65"/>
      <c r="E254" s="65"/>
      <c r="F254" s="65"/>
    </row>
    <row r="255" spans="3:6" ht="15">
      <c r="C255" s="65"/>
      <c r="D255" s="65"/>
      <c r="E255" s="65"/>
      <c r="F255" s="65"/>
    </row>
    <row r="256" spans="3:6" ht="15">
      <c r="C256" s="65"/>
      <c r="D256" s="65"/>
      <c r="E256" s="65"/>
      <c r="F256" s="65"/>
    </row>
    <row r="257" spans="3:6" ht="15">
      <c r="C257" s="65"/>
      <c r="D257" s="65"/>
      <c r="E257" s="65"/>
      <c r="F257" s="65"/>
    </row>
    <row r="258" spans="3:6" ht="15">
      <c r="C258" s="65"/>
      <c r="D258" s="65"/>
      <c r="E258" s="65"/>
      <c r="F258" s="65"/>
    </row>
    <row r="259" spans="3:6" ht="15">
      <c r="C259" s="65"/>
      <c r="D259" s="65"/>
      <c r="E259" s="65"/>
      <c r="F259" s="65"/>
    </row>
    <row r="260" spans="3:6" ht="15">
      <c r="C260" s="65"/>
      <c r="D260" s="65"/>
      <c r="E260" s="65"/>
      <c r="F260" s="65"/>
    </row>
    <row r="261" spans="3:6" ht="15">
      <c r="C261" s="65"/>
      <c r="D261" s="65"/>
      <c r="E261" s="65"/>
      <c r="F261" s="65"/>
    </row>
    <row r="262" spans="3:6" ht="15">
      <c r="C262" s="65"/>
      <c r="D262" s="65"/>
      <c r="E262" s="65"/>
      <c r="F262" s="65"/>
    </row>
    <row r="263" spans="3:6" ht="15">
      <c r="C263" s="65"/>
      <c r="D263" s="65"/>
      <c r="E263" s="65"/>
      <c r="F263" s="65"/>
    </row>
    <row r="264" spans="3:6" ht="15">
      <c r="C264" s="65"/>
      <c r="D264" s="65"/>
      <c r="E264" s="65"/>
      <c r="F264" s="65"/>
    </row>
    <row r="265" spans="3:6" ht="15">
      <c r="C265" s="65"/>
      <c r="D265" s="65"/>
      <c r="E265" s="65"/>
      <c r="F265" s="65"/>
    </row>
    <row r="266" spans="3:6" ht="15">
      <c r="C266" s="65"/>
      <c r="D266" s="65"/>
      <c r="E266" s="65"/>
      <c r="F266" s="65"/>
    </row>
    <row r="267" spans="3:6" ht="15">
      <c r="C267" s="65"/>
      <c r="D267" s="65"/>
      <c r="E267" s="65"/>
      <c r="F267" s="65"/>
    </row>
    <row r="268" spans="3:6" ht="15">
      <c r="C268" s="65"/>
      <c r="D268" s="65"/>
      <c r="E268" s="65"/>
      <c r="F268" s="65"/>
    </row>
    <row r="269" spans="3:6" ht="15">
      <c r="C269" s="65"/>
      <c r="D269" s="65"/>
      <c r="E269" s="65"/>
      <c r="F269" s="65"/>
    </row>
    <row r="270" spans="3:6" ht="15">
      <c r="C270" s="65"/>
      <c r="D270" s="65"/>
      <c r="E270" s="65"/>
      <c r="F270" s="65"/>
    </row>
    <row r="271" spans="3:6" ht="15">
      <c r="C271" s="65"/>
      <c r="D271" s="65"/>
      <c r="E271" s="65"/>
      <c r="F271" s="65"/>
    </row>
    <row r="272" spans="3:6" ht="15">
      <c r="C272" s="65"/>
      <c r="D272" s="65"/>
      <c r="E272" s="65"/>
      <c r="F272" s="65"/>
    </row>
    <row r="273" spans="3:6" ht="15">
      <c r="C273" s="65"/>
      <c r="D273" s="65"/>
      <c r="E273" s="65"/>
      <c r="F273" s="65"/>
    </row>
    <row r="274" spans="3:6" ht="15">
      <c r="C274" s="65"/>
      <c r="D274" s="65"/>
      <c r="E274" s="65"/>
      <c r="F274" s="65"/>
    </row>
    <row r="275" spans="3:6" ht="15">
      <c r="C275" s="65"/>
      <c r="D275" s="65"/>
      <c r="E275" s="65"/>
      <c r="F275" s="65"/>
    </row>
    <row r="276" spans="3:6" ht="15">
      <c r="C276" s="65"/>
      <c r="D276" s="65"/>
      <c r="E276" s="65"/>
      <c r="F276" s="65"/>
    </row>
    <row r="277" spans="3:6" ht="15">
      <c r="C277" s="65"/>
      <c r="D277" s="65"/>
      <c r="E277" s="65"/>
      <c r="F277" s="65"/>
    </row>
    <row r="278" spans="3:6" ht="15">
      <c r="C278" s="65"/>
      <c r="D278" s="65"/>
      <c r="E278" s="65"/>
      <c r="F278" s="65"/>
    </row>
    <row r="279" spans="3:6" ht="15">
      <c r="C279" s="65"/>
      <c r="D279" s="65"/>
      <c r="E279" s="65"/>
      <c r="F279" s="65"/>
    </row>
    <row r="280" spans="3:6" ht="15">
      <c r="C280" s="65"/>
      <c r="D280" s="65"/>
      <c r="E280" s="65"/>
      <c r="F280" s="65"/>
    </row>
    <row r="281" spans="3:6" ht="15">
      <c r="C281" s="65"/>
      <c r="D281" s="65"/>
      <c r="E281" s="65"/>
      <c r="F281" s="65"/>
    </row>
    <row r="282" spans="3:6" ht="15">
      <c r="C282" s="65"/>
      <c r="D282" s="65"/>
      <c r="E282" s="65"/>
      <c r="F282" s="65"/>
    </row>
    <row r="283" spans="3:6" ht="15">
      <c r="C283" s="65"/>
      <c r="D283" s="65"/>
      <c r="E283" s="65"/>
      <c r="F283" s="65"/>
    </row>
    <row r="284" spans="3:6" ht="15">
      <c r="C284" s="65"/>
      <c r="D284" s="65"/>
      <c r="E284" s="65"/>
      <c r="F284" s="65"/>
    </row>
    <row r="285" spans="3:6" ht="15">
      <c r="C285" s="65"/>
      <c r="D285" s="65"/>
      <c r="E285" s="65"/>
      <c r="F285" s="65"/>
    </row>
    <row r="286" spans="3:6" ht="15">
      <c r="C286" s="65"/>
      <c r="D286" s="65"/>
      <c r="E286" s="65"/>
      <c r="F286" s="65"/>
    </row>
    <row r="287" spans="3:6" ht="15">
      <c r="C287" s="65"/>
      <c r="D287" s="65"/>
      <c r="E287" s="65"/>
      <c r="F287" s="65"/>
    </row>
    <row r="288" spans="3:6" ht="15">
      <c r="C288" s="65"/>
      <c r="D288" s="65"/>
      <c r="E288" s="65"/>
      <c r="F288" s="65"/>
    </row>
    <row r="289" spans="3:6" ht="15">
      <c r="C289" s="65"/>
      <c r="D289" s="65"/>
      <c r="E289" s="65"/>
      <c r="F289" s="65"/>
    </row>
    <row r="290" spans="3:6" ht="15">
      <c r="C290" s="65"/>
      <c r="D290" s="65"/>
      <c r="E290" s="65"/>
      <c r="F290" s="65"/>
    </row>
    <row r="291" spans="3:6" ht="15">
      <c r="C291" s="65"/>
      <c r="D291" s="65"/>
      <c r="E291" s="65"/>
      <c r="F291" s="65"/>
    </row>
    <row r="292" spans="3:6" ht="15">
      <c r="C292" s="65"/>
      <c r="D292" s="65"/>
      <c r="E292" s="65"/>
      <c r="F292" s="65"/>
    </row>
    <row r="293" spans="3:6" ht="15">
      <c r="C293" s="65"/>
      <c r="D293" s="65"/>
      <c r="E293" s="65"/>
      <c r="F293" s="65"/>
    </row>
    <row r="294" spans="3:6" ht="15">
      <c r="C294" s="65"/>
      <c r="D294" s="65"/>
      <c r="E294" s="65"/>
      <c r="F294" s="65"/>
    </row>
    <row r="295" spans="3:6" ht="15">
      <c r="C295" s="65"/>
      <c r="D295" s="65"/>
      <c r="E295" s="65"/>
      <c r="F295" s="65"/>
    </row>
    <row r="296" spans="3:6" ht="15">
      <c r="C296" s="65"/>
      <c r="D296" s="65"/>
      <c r="E296" s="65"/>
      <c r="F296" s="65"/>
    </row>
    <row r="297" spans="3:6" ht="15">
      <c r="C297" s="65"/>
      <c r="D297" s="65"/>
      <c r="E297" s="65"/>
      <c r="F297" s="65"/>
    </row>
    <row r="298" spans="3:6" ht="15">
      <c r="C298" s="65"/>
      <c r="D298" s="65"/>
      <c r="E298" s="65"/>
      <c r="F298" s="65"/>
    </row>
    <row r="299" spans="3:6" ht="15">
      <c r="C299" s="65"/>
      <c r="D299" s="65"/>
      <c r="E299" s="65"/>
      <c r="F299" s="65"/>
    </row>
    <row r="300" spans="3:6" ht="15">
      <c r="C300" s="65"/>
      <c r="D300" s="65"/>
      <c r="E300" s="65"/>
      <c r="F300" s="65"/>
    </row>
    <row r="301" spans="3:6" ht="15">
      <c r="C301" s="65"/>
      <c r="D301" s="65"/>
      <c r="E301" s="65"/>
      <c r="F301" s="65"/>
    </row>
    <row r="302" spans="3:6" ht="15">
      <c r="C302" s="65"/>
      <c r="D302" s="65"/>
      <c r="E302" s="65"/>
      <c r="F302" s="65"/>
    </row>
    <row r="303" spans="3:6" ht="15">
      <c r="C303" s="65"/>
      <c r="D303" s="65"/>
      <c r="E303" s="65"/>
      <c r="F303" s="65"/>
    </row>
    <row r="304" spans="3:6" ht="15">
      <c r="C304" s="65"/>
      <c r="D304" s="65"/>
      <c r="E304" s="65"/>
      <c r="F304" s="65"/>
    </row>
    <row r="305" spans="3:6" ht="15">
      <c r="C305" s="65"/>
      <c r="D305" s="65"/>
      <c r="E305" s="65"/>
      <c r="F305" s="65"/>
    </row>
    <row r="306" spans="3:6" ht="15">
      <c r="C306" s="65"/>
      <c r="D306" s="65"/>
      <c r="E306" s="65"/>
      <c r="F306" s="65"/>
    </row>
    <row r="307" spans="3:6" ht="15">
      <c r="C307" s="65"/>
      <c r="D307" s="65"/>
      <c r="E307" s="65"/>
      <c r="F307" s="65"/>
    </row>
    <row r="308" spans="3:6" ht="15">
      <c r="C308" s="65"/>
      <c r="D308" s="65"/>
      <c r="E308" s="65"/>
      <c r="F308" s="65"/>
    </row>
    <row r="309" spans="3:6" ht="15">
      <c r="C309" s="65"/>
      <c r="D309" s="65"/>
      <c r="E309" s="65"/>
      <c r="F309" s="65"/>
    </row>
    <row r="310" spans="3:6" ht="15">
      <c r="C310" s="65"/>
      <c r="D310" s="65"/>
      <c r="E310" s="65"/>
      <c r="F310" s="65"/>
    </row>
    <row r="311" spans="3:6" ht="15">
      <c r="C311" s="65"/>
      <c r="D311" s="65"/>
      <c r="E311" s="65"/>
      <c r="F311" s="65"/>
    </row>
    <row r="312" spans="3:6" ht="15">
      <c r="C312" s="65"/>
      <c r="D312" s="65"/>
      <c r="E312" s="65"/>
      <c r="F312" s="65"/>
    </row>
    <row r="313" spans="3:6" ht="15">
      <c r="C313" s="65"/>
      <c r="D313" s="65"/>
      <c r="E313" s="65"/>
      <c r="F313" s="65"/>
    </row>
    <row r="314" spans="3:6" ht="15">
      <c r="C314" s="65"/>
      <c r="D314" s="65"/>
      <c r="E314" s="65"/>
      <c r="F314" s="65"/>
    </row>
    <row r="315" spans="3:6" ht="15">
      <c r="C315" s="65"/>
      <c r="D315" s="65"/>
      <c r="E315" s="65"/>
      <c r="F315" s="65"/>
    </row>
    <row r="316" spans="3:6" ht="15">
      <c r="C316" s="65"/>
      <c r="D316" s="65"/>
      <c r="E316" s="65"/>
      <c r="F316" s="65"/>
    </row>
    <row r="317" spans="3:6" ht="15">
      <c r="C317" s="65"/>
      <c r="D317" s="65"/>
      <c r="E317" s="65"/>
      <c r="F317" s="65"/>
    </row>
    <row r="318" spans="3:6" ht="15">
      <c r="C318" s="65"/>
      <c r="D318" s="65"/>
      <c r="E318" s="65"/>
      <c r="F318" s="65"/>
    </row>
    <row r="319" spans="3:6" ht="15">
      <c r="C319" s="65"/>
      <c r="D319" s="65"/>
      <c r="E319" s="65"/>
      <c r="F319" s="65"/>
    </row>
    <row r="320" spans="3:6" ht="15">
      <c r="C320" s="65"/>
      <c r="D320" s="65"/>
      <c r="E320" s="65"/>
      <c r="F320" s="65"/>
    </row>
    <row r="321" spans="3:6" ht="15">
      <c r="C321" s="65"/>
      <c r="D321" s="65"/>
      <c r="E321" s="65"/>
      <c r="F321" s="65"/>
    </row>
    <row r="322" spans="3:6" ht="15">
      <c r="C322" s="65"/>
      <c r="D322" s="65"/>
      <c r="E322" s="65"/>
      <c r="F322" s="65"/>
    </row>
    <row r="323" spans="3:6" ht="15">
      <c r="C323" s="65"/>
      <c r="D323" s="65"/>
      <c r="E323" s="65"/>
      <c r="F323" s="65"/>
    </row>
    <row r="324" spans="3:6" ht="15">
      <c r="C324" s="65"/>
      <c r="D324" s="65"/>
      <c r="E324" s="65"/>
      <c r="F324" s="65"/>
    </row>
    <row r="325" spans="3:6" ht="15">
      <c r="C325" s="65"/>
      <c r="D325" s="65"/>
      <c r="E325" s="65"/>
      <c r="F325" s="65"/>
    </row>
    <row r="326" spans="3:6" ht="15">
      <c r="C326" s="65"/>
      <c r="D326" s="65"/>
      <c r="E326" s="65"/>
      <c r="F326" s="65"/>
    </row>
    <row r="327" spans="3:6" ht="15">
      <c r="C327" s="65"/>
      <c r="D327" s="65"/>
      <c r="E327" s="65"/>
      <c r="F327" s="65"/>
    </row>
    <row r="328" spans="3:6" ht="15">
      <c r="C328" s="65"/>
      <c r="D328" s="65"/>
      <c r="E328" s="65"/>
      <c r="F328" s="65"/>
    </row>
    <row r="329" spans="3:6" ht="15">
      <c r="C329" s="65"/>
      <c r="D329" s="65"/>
      <c r="E329" s="65"/>
      <c r="F329" s="65"/>
    </row>
    <row r="330" spans="3:6" ht="15">
      <c r="C330" s="65"/>
      <c r="D330" s="65"/>
      <c r="E330" s="65"/>
      <c r="F330" s="65"/>
    </row>
    <row r="331" spans="3:6" ht="15">
      <c r="C331" s="65"/>
      <c r="D331" s="65"/>
      <c r="E331" s="65"/>
      <c r="F331" s="65"/>
    </row>
    <row r="332" spans="3:6" ht="15">
      <c r="C332" s="65"/>
      <c r="D332" s="65"/>
      <c r="E332" s="65"/>
      <c r="F332" s="65"/>
    </row>
    <row r="333" spans="3:6" ht="15">
      <c r="C333" s="65"/>
      <c r="D333" s="65"/>
      <c r="E333" s="65"/>
      <c r="F333" s="65"/>
    </row>
    <row r="334" spans="3:6" ht="15">
      <c r="C334" s="65"/>
      <c r="D334" s="65"/>
      <c r="E334" s="65"/>
      <c r="F334" s="65"/>
    </row>
    <row r="335" spans="3:6" ht="15">
      <c r="C335" s="65"/>
      <c r="D335" s="65"/>
      <c r="E335" s="65"/>
      <c r="F335" s="65"/>
    </row>
    <row r="336" spans="3:6" ht="15">
      <c r="C336" s="65"/>
      <c r="D336" s="65"/>
      <c r="E336" s="65"/>
      <c r="F336" s="65"/>
    </row>
    <row r="337" spans="3:6" ht="15">
      <c r="C337" s="65"/>
      <c r="D337" s="65"/>
      <c r="E337" s="65"/>
      <c r="F337" s="65"/>
    </row>
    <row r="338" spans="3:6" ht="15">
      <c r="C338" s="65"/>
      <c r="D338" s="65"/>
      <c r="E338" s="65"/>
      <c r="F338" s="65"/>
    </row>
    <row r="339" spans="3:6" ht="15">
      <c r="C339" s="65"/>
      <c r="D339" s="65"/>
      <c r="E339" s="65"/>
      <c r="F339" s="65"/>
    </row>
    <row r="340" spans="3:6" ht="15">
      <c r="C340" s="65"/>
      <c r="D340" s="65"/>
      <c r="E340" s="65"/>
      <c r="F340" s="65"/>
    </row>
    <row r="341" spans="3:6" ht="15">
      <c r="C341" s="65"/>
      <c r="D341" s="65"/>
      <c r="E341" s="65"/>
      <c r="F341" s="65"/>
    </row>
    <row r="342" spans="3:6" ht="15">
      <c r="C342" s="65"/>
      <c r="D342" s="65"/>
      <c r="E342" s="65"/>
      <c r="F342" s="65"/>
    </row>
    <row r="343" spans="3:6" ht="15">
      <c r="C343" s="65"/>
      <c r="D343" s="65"/>
      <c r="E343" s="65"/>
      <c r="F343" s="65"/>
    </row>
    <row r="344" spans="3:6" ht="15">
      <c r="C344" s="65"/>
      <c r="D344" s="65"/>
      <c r="E344" s="65"/>
      <c r="F344" s="65"/>
    </row>
    <row r="345" spans="3:6" ht="15">
      <c r="C345" s="65"/>
      <c r="D345" s="65"/>
      <c r="E345" s="65"/>
      <c r="F345" s="65"/>
    </row>
    <row r="346" spans="3:6" ht="15">
      <c r="C346" s="65"/>
      <c r="D346" s="65"/>
      <c r="E346" s="65"/>
      <c r="F346" s="65"/>
    </row>
    <row r="347" spans="3:6" ht="15">
      <c r="C347" s="65"/>
      <c r="D347" s="65"/>
      <c r="E347" s="65"/>
      <c r="F347" s="65"/>
    </row>
    <row r="348" spans="3:6" ht="15">
      <c r="C348" s="65"/>
      <c r="D348" s="65"/>
      <c r="E348" s="65"/>
      <c r="F348" s="65"/>
    </row>
    <row r="349" spans="3:6" ht="15">
      <c r="C349" s="65"/>
      <c r="D349" s="65"/>
      <c r="E349" s="65"/>
      <c r="F349" s="65"/>
    </row>
    <row r="350" spans="3:6" ht="15">
      <c r="C350" s="65"/>
      <c r="D350" s="65"/>
      <c r="E350" s="65"/>
      <c r="F350" s="65"/>
    </row>
    <row r="351" spans="3:6" ht="15">
      <c r="C351" s="65"/>
      <c r="D351" s="65"/>
      <c r="E351" s="65"/>
      <c r="F351" s="65"/>
    </row>
    <row r="352" spans="3:6" ht="15">
      <c r="C352" s="65"/>
      <c r="D352" s="65"/>
      <c r="E352" s="65"/>
      <c r="F352" s="65"/>
    </row>
    <row r="353" spans="3:6" ht="15">
      <c r="C353" s="65"/>
      <c r="D353" s="65"/>
      <c r="E353" s="65"/>
      <c r="F353" s="65"/>
    </row>
    <row r="354" spans="3:6" ht="15">
      <c r="C354" s="65"/>
      <c r="D354" s="65"/>
      <c r="E354" s="65"/>
      <c r="F354" s="65"/>
    </row>
    <row r="355" spans="3:6" ht="15">
      <c r="C355" s="65"/>
      <c r="D355" s="65"/>
      <c r="E355" s="65"/>
      <c r="F355" s="65"/>
    </row>
    <row r="356" spans="3:6" ht="15">
      <c r="C356" s="65"/>
      <c r="D356" s="65"/>
      <c r="E356" s="65"/>
      <c r="F356" s="65"/>
    </row>
    <row r="357" spans="3:6" ht="15">
      <c r="C357" s="65"/>
      <c r="D357" s="65"/>
      <c r="E357" s="65"/>
      <c r="F357" s="65"/>
    </row>
    <row r="358" spans="3:6" ht="15">
      <c r="C358" s="65"/>
      <c r="D358" s="65"/>
      <c r="E358" s="65"/>
      <c r="F358" s="65"/>
    </row>
    <row r="359" spans="3:6" ht="15">
      <c r="C359" s="65"/>
      <c r="D359" s="65"/>
      <c r="E359" s="65"/>
      <c r="F359" s="65"/>
    </row>
    <row r="360" spans="3:6" ht="15">
      <c r="C360" s="65"/>
      <c r="D360" s="65"/>
      <c r="E360" s="65"/>
      <c r="F360" s="65"/>
    </row>
    <row r="361" spans="3:6" ht="15">
      <c r="C361" s="65"/>
      <c r="D361" s="65"/>
      <c r="E361" s="65"/>
      <c r="F361" s="65"/>
    </row>
    <row r="362" spans="3:6" ht="15">
      <c r="C362" s="65"/>
      <c r="D362" s="65"/>
      <c r="E362" s="65"/>
      <c r="F362" s="65"/>
    </row>
    <row r="363" spans="3:6" ht="15">
      <c r="C363" s="65"/>
      <c r="D363" s="65"/>
      <c r="E363" s="65"/>
      <c r="F363" s="65"/>
    </row>
    <row r="364" spans="3:6" ht="15">
      <c r="C364" s="65"/>
      <c r="D364" s="65"/>
      <c r="E364" s="65"/>
      <c r="F364" s="65"/>
    </row>
    <row r="365" spans="3:6" ht="15">
      <c r="C365" s="65"/>
      <c r="D365" s="65"/>
      <c r="E365" s="65"/>
      <c r="F365" s="65"/>
    </row>
    <row r="366" spans="3:6" ht="15">
      <c r="C366" s="65"/>
      <c r="D366" s="65"/>
      <c r="E366" s="65"/>
      <c r="F366" s="65"/>
    </row>
    <row r="367" spans="3:6" ht="15">
      <c r="C367" s="65"/>
      <c r="D367" s="65"/>
      <c r="E367" s="65"/>
      <c r="F367" s="65"/>
    </row>
    <row r="368" spans="3:6" ht="15">
      <c r="C368" s="65"/>
      <c r="D368" s="65"/>
      <c r="E368" s="65"/>
      <c r="F368" s="65"/>
    </row>
    <row r="369" spans="3:6" ht="15">
      <c r="C369" s="65"/>
      <c r="D369" s="65"/>
      <c r="E369" s="65"/>
      <c r="F369" s="65"/>
    </row>
    <row r="370" spans="3:6" ht="15">
      <c r="C370" s="65"/>
      <c r="D370" s="65"/>
      <c r="E370" s="65"/>
      <c r="F370" s="65"/>
    </row>
    <row r="371" spans="3:6" ht="15">
      <c r="C371" s="65"/>
      <c r="D371" s="65"/>
      <c r="E371" s="65"/>
      <c r="F371" s="65"/>
    </row>
    <row r="372" spans="3:6" ht="15">
      <c r="C372" s="65"/>
      <c r="D372" s="65"/>
      <c r="E372" s="65"/>
      <c r="F372" s="65"/>
    </row>
    <row r="373" spans="3:6" ht="15">
      <c r="C373" s="65"/>
      <c r="D373" s="65"/>
      <c r="E373" s="65"/>
      <c r="F373" s="65"/>
    </row>
    <row r="374" spans="3:6" ht="15">
      <c r="C374" s="65"/>
      <c r="D374" s="65"/>
      <c r="E374" s="65"/>
      <c r="F374" s="65"/>
    </row>
    <row r="375" spans="3:6" ht="15">
      <c r="C375" s="65"/>
      <c r="D375" s="65"/>
      <c r="E375" s="65"/>
      <c r="F375" s="65"/>
    </row>
    <row r="376" spans="3:6" ht="15">
      <c r="C376" s="65"/>
      <c r="D376" s="65"/>
      <c r="E376" s="65"/>
      <c r="F376" s="65"/>
    </row>
    <row r="377" spans="3:6" ht="15">
      <c r="C377" s="65"/>
      <c r="D377" s="65"/>
      <c r="E377" s="65"/>
      <c r="F377" s="65"/>
    </row>
    <row r="378" spans="3:6" ht="15">
      <c r="C378" s="65"/>
      <c r="D378" s="65"/>
      <c r="E378" s="65"/>
      <c r="F378" s="65"/>
    </row>
    <row r="379" spans="3:6" ht="15">
      <c r="C379" s="65"/>
      <c r="D379" s="65"/>
      <c r="E379" s="65"/>
      <c r="F379" s="65"/>
    </row>
    <row r="380" spans="3:6" ht="15">
      <c r="C380" s="65"/>
      <c r="D380" s="65"/>
      <c r="E380" s="65"/>
      <c r="F380" s="65"/>
    </row>
    <row r="381" spans="3:6" ht="15">
      <c r="C381" s="65"/>
      <c r="D381" s="65"/>
      <c r="E381" s="65"/>
      <c r="F381" s="65"/>
    </row>
    <row r="382" spans="3:6" ht="15">
      <c r="C382" s="65"/>
      <c r="D382" s="65"/>
      <c r="E382" s="65"/>
      <c r="F382" s="65"/>
    </row>
    <row r="383" spans="3:6" ht="15">
      <c r="C383" s="65"/>
      <c r="D383" s="65"/>
      <c r="E383" s="65"/>
      <c r="F383" s="65"/>
    </row>
    <row r="384" spans="3:6" ht="15">
      <c r="C384" s="65"/>
      <c r="D384" s="65"/>
      <c r="E384" s="65"/>
      <c r="F384" s="65"/>
    </row>
    <row r="385" spans="3:6" ht="15">
      <c r="C385" s="65"/>
      <c r="D385" s="65"/>
      <c r="E385" s="65"/>
      <c r="F385" s="65"/>
    </row>
    <row r="386" spans="3:6" ht="15">
      <c r="C386" s="65"/>
      <c r="D386" s="65"/>
      <c r="E386" s="65"/>
      <c r="F386" s="65"/>
    </row>
    <row r="387" spans="3:6" ht="15">
      <c r="C387" s="65"/>
      <c r="D387" s="65"/>
      <c r="E387" s="65"/>
      <c r="F387" s="65"/>
    </row>
    <row r="388" spans="3:6" ht="15">
      <c r="C388" s="65"/>
      <c r="D388" s="65"/>
      <c r="E388" s="65"/>
      <c r="F388" s="65"/>
    </row>
    <row r="389" spans="3:6" ht="15">
      <c r="C389" s="65"/>
      <c r="D389" s="65"/>
      <c r="E389" s="65"/>
      <c r="F389" s="65"/>
    </row>
    <row r="390" spans="3:6" ht="15">
      <c r="C390" s="65"/>
      <c r="D390" s="65"/>
      <c r="E390" s="65"/>
      <c r="F390" s="65"/>
    </row>
    <row r="391" spans="3:6" ht="15">
      <c r="C391" s="65"/>
      <c r="D391" s="65"/>
      <c r="E391" s="65"/>
      <c r="F391" s="65"/>
    </row>
    <row r="392" spans="3:6" ht="15">
      <c r="C392" s="65"/>
      <c r="D392" s="65"/>
      <c r="E392" s="65"/>
      <c r="F392" s="65"/>
    </row>
    <row r="393" spans="3:6" ht="15">
      <c r="C393" s="65"/>
      <c r="D393" s="65"/>
      <c r="E393" s="65"/>
      <c r="F393" s="65"/>
    </row>
    <row r="394" spans="3:6" ht="15">
      <c r="C394" s="65"/>
      <c r="D394" s="65"/>
      <c r="E394" s="65"/>
      <c r="F394" s="65"/>
    </row>
    <row r="395" spans="3:6" ht="15">
      <c r="C395" s="65"/>
      <c r="D395" s="65"/>
      <c r="E395" s="65"/>
      <c r="F395" s="65"/>
    </row>
    <row r="396" spans="3:6" ht="15">
      <c r="C396" s="65"/>
      <c r="D396" s="65"/>
      <c r="E396" s="65"/>
      <c r="F396" s="65"/>
    </row>
    <row r="397" spans="3:6" ht="15">
      <c r="C397" s="65"/>
      <c r="D397" s="65"/>
      <c r="E397" s="65"/>
      <c r="F397" s="65"/>
    </row>
    <row r="398" spans="3:6" ht="15">
      <c r="C398" s="65"/>
      <c r="D398" s="65"/>
      <c r="E398" s="65"/>
      <c r="F398" s="65"/>
    </row>
    <row r="399" spans="3:6" ht="15">
      <c r="C399" s="65"/>
      <c r="D399" s="65"/>
      <c r="E399" s="65"/>
      <c r="F399" s="65"/>
    </row>
    <row r="400" spans="3:6" ht="15">
      <c r="C400" s="65"/>
      <c r="D400" s="65"/>
      <c r="E400" s="65"/>
      <c r="F400" s="65"/>
    </row>
    <row r="401" spans="3:6" ht="15">
      <c r="C401" s="65"/>
      <c r="D401" s="65"/>
      <c r="E401" s="65"/>
      <c r="F401" s="65"/>
    </row>
    <row r="402" spans="3:6" ht="15">
      <c r="C402" s="65"/>
      <c r="D402" s="65"/>
      <c r="E402" s="65"/>
      <c r="F402" s="65"/>
    </row>
    <row r="403" spans="3:6" ht="15">
      <c r="C403" s="65"/>
      <c r="D403" s="65"/>
      <c r="E403" s="65"/>
      <c r="F403" s="65"/>
    </row>
    <row r="404" spans="3:6" ht="15">
      <c r="C404" s="65"/>
      <c r="D404" s="65"/>
      <c r="E404" s="65"/>
      <c r="F404" s="65"/>
    </row>
    <row r="405" spans="3:6" ht="15">
      <c r="C405" s="65"/>
      <c r="D405" s="65"/>
      <c r="E405" s="65"/>
      <c r="F405" s="65"/>
    </row>
    <row r="406" spans="3:6" ht="15">
      <c r="C406" s="65"/>
      <c r="D406" s="65"/>
      <c r="E406" s="65"/>
      <c r="F406" s="65"/>
    </row>
    <row r="407" spans="3:6" ht="15">
      <c r="C407" s="65"/>
      <c r="D407" s="65"/>
      <c r="E407" s="65"/>
      <c r="F407" s="65"/>
    </row>
    <row r="408" spans="3:6" ht="15">
      <c r="C408" s="65"/>
      <c r="D408" s="65"/>
      <c r="E408" s="65"/>
      <c r="F408" s="65"/>
    </row>
    <row r="409" spans="3:6" ht="15">
      <c r="C409" s="65"/>
      <c r="D409" s="65"/>
      <c r="E409" s="65"/>
      <c r="F409" s="65"/>
    </row>
    <row r="410" spans="3:6" ht="15">
      <c r="C410" s="65"/>
      <c r="D410" s="65"/>
      <c r="E410" s="65"/>
      <c r="F410" s="65"/>
    </row>
    <row r="411" spans="3:6" ht="15">
      <c r="C411" s="65"/>
      <c r="D411" s="65"/>
      <c r="E411" s="65"/>
      <c r="F411" s="65"/>
    </row>
    <row r="412" spans="3:6" ht="15">
      <c r="C412" s="65"/>
      <c r="D412" s="65"/>
      <c r="E412" s="65"/>
      <c r="F412" s="65"/>
    </row>
    <row r="413" spans="3:6" ht="15">
      <c r="C413" s="65"/>
      <c r="D413" s="65"/>
      <c r="E413" s="65"/>
      <c r="F413" s="65"/>
    </row>
    <row r="414" spans="3:6" ht="15">
      <c r="C414" s="65"/>
      <c r="D414" s="65"/>
      <c r="E414" s="65"/>
      <c r="F414" s="65"/>
    </row>
    <row r="415" spans="3:6" ht="15">
      <c r="C415" s="65"/>
      <c r="D415" s="65"/>
      <c r="E415" s="65"/>
      <c r="F415" s="65"/>
    </row>
    <row r="416" spans="3:6" ht="15">
      <c r="C416" s="65"/>
      <c r="D416" s="65"/>
      <c r="E416" s="65"/>
      <c r="F416" s="65"/>
    </row>
    <row r="417" spans="3:6" ht="15">
      <c r="C417" s="65"/>
      <c r="D417" s="65"/>
      <c r="E417" s="65"/>
      <c r="F417" s="65"/>
    </row>
    <row r="418" spans="3:6" ht="15">
      <c r="C418" s="65"/>
      <c r="D418" s="65"/>
      <c r="E418" s="65"/>
      <c r="F418" s="65"/>
    </row>
    <row r="419" spans="3:6" ht="15">
      <c r="C419" s="65"/>
      <c r="D419" s="65"/>
      <c r="E419" s="65"/>
      <c r="F419" s="65"/>
    </row>
    <row r="420" spans="3:6" ht="15">
      <c r="C420" s="65"/>
      <c r="D420" s="65"/>
      <c r="E420" s="65"/>
      <c r="F420" s="65"/>
    </row>
    <row r="421" spans="3:6" ht="15">
      <c r="C421" s="65"/>
      <c r="D421" s="65"/>
      <c r="E421" s="65"/>
      <c r="F421" s="65"/>
    </row>
    <row r="422" spans="3:6" ht="15">
      <c r="C422" s="65"/>
      <c r="D422" s="65"/>
      <c r="E422" s="65"/>
      <c r="F422" s="65"/>
    </row>
    <row r="423" spans="3:6" ht="15">
      <c r="C423" s="65"/>
      <c r="D423" s="65"/>
      <c r="E423" s="65"/>
      <c r="F423" s="65"/>
    </row>
    <row r="424" spans="3:6" ht="15">
      <c r="C424" s="65"/>
      <c r="D424" s="65"/>
      <c r="E424" s="65"/>
      <c r="F424" s="65"/>
    </row>
    <row r="425" spans="3:6" ht="15">
      <c r="C425" s="65"/>
      <c r="D425" s="65"/>
      <c r="E425" s="65"/>
      <c r="F425" s="65"/>
    </row>
    <row r="426" spans="3:6" ht="15">
      <c r="C426" s="65"/>
      <c r="D426" s="65"/>
      <c r="E426" s="65"/>
      <c r="F426" s="65"/>
    </row>
    <row r="427" spans="3:6" ht="15">
      <c r="C427" s="65"/>
      <c r="D427" s="65"/>
      <c r="E427" s="65"/>
      <c r="F427" s="65"/>
    </row>
    <row r="428" spans="3:6" ht="15">
      <c r="C428" s="65"/>
      <c r="D428" s="65"/>
      <c r="E428" s="65"/>
      <c r="F428" s="65"/>
    </row>
    <row r="429" spans="3:6" ht="15">
      <c r="C429" s="65"/>
      <c r="D429" s="65"/>
      <c r="E429" s="65"/>
      <c r="F429" s="65"/>
    </row>
    <row r="430" spans="3:6" ht="15">
      <c r="C430" s="65"/>
      <c r="D430" s="65"/>
      <c r="E430" s="65"/>
      <c r="F430" s="65"/>
    </row>
    <row r="431" spans="3:6" ht="15">
      <c r="C431" s="65"/>
      <c r="D431" s="65"/>
      <c r="E431" s="65"/>
      <c r="F431" s="65"/>
    </row>
    <row r="432" spans="3:6" ht="15">
      <c r="C432" s="65"/>
      <c r="D432" s="65"/>
      <c r="E432" s="65"/>
      <c r="F432" s="65"/>
    </row>
    <row r="433" spans="3:6" ht="15">
      <c r="C433" s="65"/>
      <c r="D433" s="65"/>
      <c r="E433" s="65"/>
      <c r="F433" s="65"/>
    </row>
    <row r="434" spans="3:6" ht="15">
      <c r="C434" s="65"/>
      <c r="D434" s="65"/>
      <c r="E434" s="65"/>
      <c r="F434" s="65"/>
    </row>
    <row r="435" spans="3:6" ht="15">
      <c r="C435" s="65"/>
      <c r="D435" s="65"/>
      <c r="E435" s="65"/>
      <c r="F435" s="65"/>
    </row>
    <row r="436" spans="3:6" ht="15">
      <c r="C436" s="65"/>
      <c r="D436" s="65"/>
      <c r="E436" s="65"/>
      <c r="F436" s="65"/>
    </row>
    <row r="437" spans="3:6" ht="15">
      <c r="C437" s="65"/>
      <c r="D437" s="65"/>
      <c r="E437" s="65"/>
      <c r="F437" s="65"/>
    </row>
    <row r="438" spans="3:6" ht="15">
      <c r="C438" s="65"/>
      <c r="D438" s="65"/>
      <c r="E438" s="65"/>
      <c r="F438" s="65"/>
    </row>
    <row r="439" spans="3:6" ht="15">
      <c r="C439" s="65"/>
      <c r="D439" s="65"/>
      <c r="E439" s="65"/>
      <c r="F439" s="65"/>
    </row>
    <row r="440" spans="3:6" ht="15">
      <c r="C440" s="65"/>
      <c r="D440" s="65"/>
      <c r="E440" s="65"/>
      <c r="F440" s="65"/>
    </row>
    <row r="441" spans="3:6" ht="15">
      <c r="C441" s="65"/>
      <c r="D441" s="65"/>
      <c r="E441" s="65"/>
      <c r="F441" s="65"/>
    </row>
    <row r="442" spans="3:6" ht="15">
      <c r="C442" s="65"/>
      <c r="D442" s="65"/>
      <c r="E442" s="65"/>
      <c r="F442" s="65"/>
    </row>
    <row r="443" spans="3:6" ht="15">
      <c r="C443" s="65"/>
      <c r="D443" s="65"/>
      <c r="E443" s="65"/>
      <c r="F443" s="65"/>
    </row>
    <row r="444" spans="3:6" ht="15">
      <c r="C444" s="65"/>
      <c r="D444" s="65"/>
      <c r="E444" s="65"/>
      <c r="F444" s="65"/>
    </row>
    <row r="445" spans="3:6" ht="15">
      <c r="C445" s="65"/>
      <c r="D445" s="65"/>
      <c r="E445" s="65"/>
      <c r="F445" s="65"/>
    </row>
    <row r="446" spans="3:6" ht="15">
      <c r="C446" s="65"/>
      <c r="D446" s="65"/>
      <c r="E446" s="65"/>
      <c r="F446" s="65"/>
    </row>
    <row r="447" spans="3:6" ht="15">
      <c r="C447" s="65"/>
      <c r="D447" s="65"/>
      <c r="E447" s="65"/>
      <c r="F447" s="65"/>
    </row>
    <row r="448" spans="3:6" ht="15">
      <c r="C448" s="65"/>
      <c r="D448" s="65"/>
      <c r="E448" s="65"/>
      <c r="F448" s="65"/>
    </row>
    <row r="449" spans="3:6" ht="15">
      <c r="C449" s="65"/>
      <c r="D449" s="65"/>
      <c r="E449" s="65"/>
      <c r="F449" s="65"/>
    </row>
    <row r="450" spans="3:6" ht="15">
      <c r="C450" s="65"/>
      <c r="D450" s="65"/>
      <c r="E450" s="65"/>
      <c r="F450" s="65"/>
    </row>
    <row r="451" spans="3:6" ht="15">
      <c r="C451" s="65"/>
      <c r="D451" s="65"/>
      <c r="E451" s="65"/>
      <c r="F451" s="65"/>
    </row>
    <row r="452" spans="3:6" ht="15">
      <c r="C452" s="65"/>
      <c r="D452" s="65"/>
      <c r="E452" s="65"/>
      <c r="F452" s="65"/>
    </row>
    <row r="453" spans="3:6" ht="15">
      <c r="C453" s="65"/>
      <c r="D453" s="65"/>
      <c r="E453" s="65"/>
      <c r="F453" s="65"/>
    </row>
    <row r="454" spans="3:6" ht="15">
      <c r="C454" s="65"/>
      <c r="D454" s="65"/>
      <c r="E454" s="65"/>
      <c r="F454" s="65"/>
    </row>
    <row r="455" spans="3:6" ht="15">
      <c r="C455" s="65"/>
      <c r="D455" s="65"/>
      <c r="E455" s="65"/>
      <c r="F455" s="65"/>
    </row>
    <row r="456" spans="3:6" ht="15">
      <c r="C456" s="65"/>
      <c r="D456" s="65"/>
      <c r="E456" s="65"/>
      <c r="F456" s="65"/>
    </row>
    <row r="457" spans="3:6" ht="15">
      <c r="C457" s="65"/>
      <c r="D457" s="65"/>
      <c r="E457" s="65"/>
      <c r="F457" s="65"/>
    </row>
    <row r="458" spans="3:6" ht="15">
      <c r="C458" s="65"/>
      <c r="D458" s="65"/>
      <c r="E458" s="65"/>
      <c r="F458" s="65"/>
    </row>
    <row r="459" spans="3:6" ht="15">
      <c r="C459" s="65"/>
      <c r="D459" s="65"/>
      <c r="E459" s="65"/>
      <c r="F459" s="65"/>
    </row>
    <row r="460" spans="3:6" ht="15">
      <c r="C460" s="65"/>
      <c r="D460" s="65"/>
      <c r="E460" s="65"/>
      <c r="F460" s="65"/>
    </row>
    <row r="461" spans="3:6" ht="15">
      <c r="C461" s="65"/>
      <c r="D461" s="65"/>
      <c r="E461" s="65"/>
      <c r="F461" s="65"/>
    </row>
    <row r="462" spans="3:6" ht="15">
      <c r="C462" s="65"/>
      <c r="D462" s="65"/>
      <c r="E462" s="65"/>
      <c r="F462" s="65"/>
    </row>
    <row r="463" spans="3:6" ht="15">
      <c r="C463" s="65"/>
      <c r="D463" s="65"/>
      <c r="E463" s="65"/>
      <c r="F463" s="65"/>
    </row>
    <row r="464" spans="3:6" ht="15">
      <c r="C464" s="65"/>
      <c r="D464" s="65"/>
      <c r="E464" s="65"/>
      <c r="F464" s="65"/>
    </row>
    <row r="465" spans="3:6" ht="15">
      <c r="C465" s="65"/>
      <c r="D465" s="65"/>
      <c r="E465" s="65"/>
      <c r="F465" s="65"/>
    </row>
    <row r="466" spans="3:6" ht="15">
      <c r="C466" s="65"/>
      <c r="D466" s="65"/>
      <c r="E466" s="65"/>
      <c r="F466" s="65"/>
    </row>
    <row r="467" spans="3:6" ht="15">
      <c r="C467" s="65"/>
      <c r="D467" s="65"/>
      <c r="E467" s="65"/>
      <c r="F467" s="65"/>
    </row>
    <row r="468" spans="3:6" ht="15">
      <c r="C468" s="65"/>
      <c r="D468" s="65"/>
      <c r="E468" s="65"/>
      <c r="F468" s="65"/>
    </row>
    <row r="469" spans="3:6" ht="15">
      <c r="C469" s="65"/>
      <c r="D469" s="65"/>
      <c r="E469" s="65"/>
      <c r="F469" s="65"/>
    </row>
    <row r="470" spans="3:6" ht="15">
      <c r="C470" s="65"/>
      <c r="D470" s="65"/>
      <c r="E470" s="65"/>
      <c r="F470" s="65"/>
    </row>
    <row r="471" spans="3:6" ht="15">
      <c r="C471" s="65"/>
      <c r="D471" s="65"/>
      <c r="E471" s="65"/>
      <c r="F471" s="65"/>
    </row>
    <row r="472" spans="3:6" ht="15">
      <c r="C472" s="65"/>
      <c r="D472" s="65"/>
      <c r="E472" s="65"/>
      <c r="F472" s="65"/>
    </row>
    <row r="473" spans="3:6" ht="15">
      <c r="C473" s="65"/>
      <c r="D473" s="65"/>
      <c r="E473" s="65"/>
      <c r="F473" s="65"/>
    </row>
    <row r="474" spans="3:6" ht="15">
      <c r="C474" s="65"/>
      <c r="D474" s="65"/>
      <c r="E474" s="65"/>
      <c r="F474" s="65"/>
    </row>
    <row r="475" spans="3:6" ht="15">
      <c r="C475" s="65"/>
      <c r="D475" s="65"/>
      <c r="E475" s="65"/>
      <c r="F475" s="65"/>
    </row>
    <row r="476" spans="3:6" ht="15">
      <c r="C476" s="65"/>
      <c r="D476" s="65"/>
      <c r="E476" s="65"/>
      <c r="F476" s="65"/>
    </row>
    <row r="477" spans="3:6" ht="15">
      <c r="C477" s="65"/>
      <c r="D477" s="65"/>
      <c r="E477" s="65"/>
      <c r="F477" s="65"/>
    </row>
    <row r="478" spans="3:6" ht="15">
      <c r="C478" s="65"/>
      <c r="D478" s="65"/>
      <c r="E478" s="65"/>
      <c r="F478" s="65"/>
    </row>
    <row r="479" spans="3:6" ht="15">
      <c r="C479" s="65"/>
      <c r="D479" s="65"/>
      <c r="E479" s="65"/>
      <c r="F479" s="65"/>
    </row>
    <row r="480" spans="3:6" ht="15">
      <c r="C480" s="65"/>
      <c r="D480" s="65"/>
      <c r="E480" s="65"/>
      <c r="F480" s="65"/>
    </row>
    <row r="481" spans="3:6" ht="15">
      <c r="C481" s="65"/>
      <c r="D481" s="65"/>
      <c r="E481" s="65"/>
      <c r="F481" s="65"/>
    </row>
    <row r="482" spans="3:6" ht="15">
      <c r="C482" s="65"/>
      <c r="D482" s="65"/>
      <c r="E482" s="65"/>
      <c r="F482" s="65"/>
    </row>
    <row r="483" spans="3:6" ht="15">
      <c r="C483" s="65"/>
      <c r="D483" s="65"/>
      <c r="E483" s="65"/>
      <c r="F483" s="65"/>
    </row>
    <row r="484" spans="3:6" ht="15">
      <c r="C484" s="65"/>
      <c r="D484" s="65"/>
      <c r="E484" s="65"/>
      <c r="F484" s="65"/>
    </row>
    <row r="485" spans="3:6" ht="15">
      <c r="C485" s="65"/>
      <c r="D485" s="65"/>
      <c r="E485" s="65"/>
      <c r="F485" s="65"/>
    </row>
    <row r="486" spans="3:6" ht="15">
      <c r="C486" s="65"/>
      <c r="D486" s="65"/>
      <c r="E486" s="65"/>
      <c r="F486" s="65"/>
    </row>
    <row r="487" spans="3:6" ht="15">
      <c r="C487" s="65"/>
      <c r="D487" s="65"/>
      <c r="E487" s="65"/>
      <c r="F487" s="65"/>
    </row>
    <row r="488" spans="3:6" ht="15">
      <c r="C488" s="65"/>
      <c r="D488" s="65"/>
      <c r="E488" s="65"/>
      <c r="F488" s="65"/>
    </row>
    <row r="489" spans="3:6" ht="15">
      <c r="C489" s="65"/>
      <c r="D489" s="65"/>
      <c r="E489" s="65"/>
      <c r="F489" s="65"/>
    </row>
    <row r="490" spans="3:6" ht="15">
      <c r="C490" s="65"/>
      <c r="D490" s="65"/>
      <c r="E490" s="65"/>
      <c r="F490" s="65"/>
    </row>
    <row r="491" spans="3:6" ht="15">
      <c r="C491" s="65"/>
      <c r="D491" s="65"/>
      <c r="E491" s="65"/>
      <c r="F491" s="65"/>
    </row>
    <row r="492" spans="3:6" ht="15">
      <c r="C492" s="65"/>
      <c r="D492" s="65"/>
      <c r="E492" s="65"/>
      <c r="F492" s="65"/>
    </row>
    <row r="493" spans="3:6" ht="15">
      <c r="C493" s="65"/>
      <c r="D493" s="65"/>
      <c r="E493" s="65"/>
      <c r="F493" s="65"/>
    </row>
    <row r="494" spans="3:6" ht="15">
      <c r="C494" s="65"/>
      <c r="D494" s="65"/>
      <c r="E494" s="65"/>
      <c r="F494" s="65"/>
    </row>
    <row r="495" spans="3:6" ht="15">
      <c r="C495" s="65"/>
      <c r="D495" s="65"/>
      <c r="E495" s="65"/>
      <c r="F495" s="65"/>
    </row>
    <row r="496" spans="3:6" ht="15">
      <c r="C496" s="65"/>
      <c r="D496" s="65"/>
      <c r="E496" s="65"/>
      <c r="F496" s="65"/>
    </row>
    <row r="497" spans="3:6" ht="15">
      <c r="C497" s="65"/>
      <c r="D497" s="65"/>
      <c r="E497" s="65"/>
      <c r="F497" s="65"/>
    </row>
    <row r="498" spans="3:6" ht="15">
      <c r="C498" s="65"/>
      <c r="D498" s="65"/>
      <c r="E498" s="65"/>
      <c r="F498" s="65"/>
    </row>
    <row r="499" spans="3:6" ht="15">
      <c r="C499" s="65"/>
      <c r="D499" s="65"/>
      <c r="E499" s="65"/>
      <c r="F499" s="65"/>
    </row>
    <row r="500" spans="3:6" ht="15">
      <c r="C500" s="65"/>
      <c r="D500" s="65"/>
      <c r="E500" s="65"/>
      <c r="F500" s="65"/>
    </row>
    <row r="501" spans="3:6" ht="15">
      <c r="C501" s="65"/>
      <c r="D501" s="65"/>
      <c r="E501" s="65"/>
      <c r="F501" s="65"/>
    </row>
    <row r="502" spans="3:6" ht="15">
      <c r="C502" s="65"/>
      <c r="D502" s="65"/>
      <c r="E502" s="65"/>
      <c r="F502" s="65"/>
    </row>
    <row r="503" spans="3:6" ht="15">
      <c r="C503" s="65"/>
      <c r="D503" s="65"/>
      <c r="E503" s="65"/>
      <c r="F503" s="65"/>
    </row>
    <row r="504" spans="3:6" ht="15">
      <c r="C504" s="65"/>
      <c r="D504" s="65"/>
      <c r="E504" s="65"/>
      <c r="F504" s="65"/>
    </row>
    <row r="505" spans="3:6" ht="15">
      <c r="C505" s="65"/>
      <c r="D505" s="65"/>
      <c r="E505" s="65"/>
      <c r="F505" s="65"/>
    </row>
    <row r="506" spans="3:6" ht="15">
      <c r="C506" s="65"/>
      <c r="D506" s="65"/>
      <c r="E506" s="65"/>
      <c r="F506" s="65"/>
    </row>
    <row r="507" spans="3:6" ht="15">
      <c r="C507" s="65"/>
      <c r="D507" s="65"/>
      <c r="E507" s="65"/>
      <c r="F507" s="65"/>
    </row>
    <row r="508" spans="3:6" ht="15">
      <c r="C508" s="65"/>
      <c r="D508" s="65"/>
      <c r="E508" s="65"/>
      <c r="F508" s="65"/>
    </row>
    <row r="509" spans="3:6" ht="15">
      <c r="C509" s="65"/>
      <c r="D509" s="65"/>
      <c r="E509" s="65"/>
      <c r="F509" s="65"/>
    </row>
    <row r="510" spans="3:6" ht="15">
      <c r="C510" s="65"/>
      <c r="D510" s="65"/>
      <c r="E510" s="65"/>
      <c r="F510" s="65"/>
    </row>
    <row r="511" spans="3:6" ht="15">
      <c r="C511" s="65"/>
      <c r="D511" s="65"/>
      <c r="E511" s="65"/>
      <c r="F511" s="65"/>
    </row>
    <row r="512" spans="3:6" ht="15">
      <c r="C512" s="65"/>
      <c r="D512" s="65"/>
      <c r="E512" s="65"/>
      <c r="F512" s="65"/>
    </row>
    <row r="513" spans="3:6" ht="15">
      <c r="C513" s="184"/>
      <c r="D513" s="184"/>
      <c r="E513" s="65"/>
      <c r="F513" s="65"/>
    </row>
    <row r="514" spans="3:6" ht="15">
      <c r="C514" s="184"/>
      <c r="D514" s="184"/>
      <c r="E514" s="65"/>
      <c r="F514" s="65"/>
    </row>
    <row r="515" spans="3:6" ht="15">
      <c r="C515" s="184"/>
      <c r="D515" s="184"/>
      <c r="E515" s="65"/>
      <c r="F515" s="65"/>
    </row>
    <row r="516" spans="3:6" ht="15">
      <c r="C516" s="184"/>
      <c r="D516" s="184"/>
      <c r="E516" s="65"/>
      <c r="F516" s="65"/>
    </row>
    <row r="517" spans="3:6" ht="15">
      <c r="C517" s="184"/>
      <c r="D517" s="184"/>
      <c r="E517" s="65"/>
      <c r="F517" s="65"/>
    </row>
    <row r="518" spans="3:6" ht="15">
      <c r="C518" s="184"/>
      <c r="D518" s="184"/>
      <c r="E518" s="65"/>
      <c r="F518" s="65"/>
    </row>
    <row r="519" spans="3:6" ht="15">
      <c r="C519" s="184"/>
      <c r="D519" s="184"/>
      <c r="E519" s="65"/>
      <c r="F519" s="65"/>
    </row>
    <row r="520" spans="3:6" ht="15">
      <c r="C520" s="184"/>
      <c r="D520" s="184"/>
      <c r="E520" s="65"/>
      <c r="F520" s="65"/>
    </row>
    <row r="521" spans="3:6" ht="15">
      <c r="C521" s="184"/>
      <c r="D521" s="184"/>
      <c r="E521" s="65"/>
      <c r="F521" s="65"/>
    </row>
    <row r="522" spans="3:6" ht="15">
      <c r="C522" s="184"/>
      <c r="D522" s="184"/>
      <c r="E522" s="65"/>
      <c r="F522" s="65"/>
    </row>
    <row r="523" spans="3:6" ht="15">
      <c r="C523" s="184"/>
      <c r="D523" s="184"/>
      <c r="E523" s="65"/>
      <c r="F523" s="65"/>
    </row>
    <row r="524" spans="3:6" ht="15">
      <c r="C524" s="184"/>
      <c r="D524" s="184"/>
      <c r="E524" s="65"/>
      <c r="F524" s="65"/>
    </row>
    <row r="525" spans="3:6" ht="15">
      <c r="C525" s="184"/>
      <c r="D525" s="184"/>
      <c r="E525" s="65"/>
      <c r="F525" s="65"/>
    </row>
    <row r="526" spans="3:6" ht="15">
      <c r="C526" s="184"/>
      <c r="D526" s="184"/>
      <c r="E526" s="65"/>
      <c r="F526" s="65"/>
    </row>
    <row r="527" spans="3:6" ht="15">
      <c r="C527" s="184"/>
      <c r="D527" s="184"/>
      <c r="E527" s="65"/>
      <c r="F527" s="65"/>
    </row>
    <row r="528" spans="3:6" ht="15">
      <c r="C528" s="184"/>
      <c r="D528" s="184"/>
      <c r="E528" s="65"/>
      <c r="F528" s="65"/>
    </row>
    <row r="529" spans="3:6" ht="15">
      <c r="C529" s="184"/>
      <c r="D529" s="184"/>
      <c r="E529" s="65"/>
      <c r="F529" s="65"/>
    </row>
    <row r="530" spans="3:6" ht="15">
      <c r="C530" s="184"/>
      <c r="D530" s="184"/>
      <c r="E530" s="65"/>
      <c r="F530" s="65"/>
    </row>
    <row r="531" spans="3:6" ht="15">
      <c r="C531" s="184"/>
      <c r="D531" s="184"/>
      <c r="E531" s="65"/>
      <c r="F531" s="65"/>
    </row>
    <row r="532" spans="3:6" ht="15">
      <c r="C532" s="184"/>
      <c r="D532" s="184"/>
      <c r="E532" s="65"/>
      <c r="F532" s="65"/>
    </row>
    <row r="533" spans="3:6" ht="15">
      <c r="C533" s="184"/>
      <c r="D533" s="184"/>
      <c r="E533" s="65"/>
      <c r="F533" s="65"/>
    </row>
    <row r="534" spans="3:6" ht="15">
      <c r="C534" s="184"/>
      <c r="D534" s="184"/>
      <c r="E534" s="65"/>
      <c r="F534" s="65"/>
    </row>
    <row r="535" spans="3:6" ht="15">
      <c r="C535" s="184"/>
      <c r="D535" s="184"/>
      <c r="E535" s="65"/>
      <c r="F535" s="65"/>
    </row>
    <row r="536" spans="3:6" ht="15">
      <c r="C536" s="184"/>
      <c r="D536" s="184"/>
      <c r="E536" s="65"/>
      <c r="F536" s="65"/>
    </row>
    <row r="537" spans="3:6" ht="15">
      <c r="C537" s="184"/>
      <c r="D537" s="184"/>
      <c r="E537" s="65"/>
      <c r="F537" s="65"/>
    </row>
    <row r="538" spans="3:6" ht="15">
      <c r="C538" s="184"/>
      <c r="D538" s="184"/>
      <c r="E538" s="65"/>
      <c r="F538" s="65"/>
    </row>
  </sheetData>
  <sheetProtection/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&amp;R6. melléklet a 7/2013. (IV.18.) önkormányzati rendelethez
Az általános iskola 2012. évi bevételei és kiadásai
ezer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140625" style="12" customWidth="1"/>
    <col min="2" max="2" width="27.421875" style="8" customWidth="1"/>
    <col min="3" max="3" width="6.00390625" style="12" customWidth="1"/>
    <col min="4" max="7" width="12.7109375" style="12" customWidth="1"/>
    <col min="8" max="8" width="10.140625" style="12" bestFit="1" customWidth="1"/>
    <col min="9" max="16384" width="9.140625" style="12" customWidth="1"/>
  </cols>
  <sheetData>
    <row r="1" spans="1:7" s="15" customFormat="1" ht="15.75">
      <c r="A1" s="27"/>
      <c r="B1" s="45" t="s">
        <v>593</v>
      </c>
      <c r="C1" s="125" t="s">
        <v>594</v>
      </c>
      <c r="D1" s="27" t="s">
        <v>595</v>
      </c>
      <c r="E1" s="125" t="s">
        <v>596</v>
      </c>
      <c r="F1" s="125" t="s">
        <v>597</v>
      </c>
      <c r="G1" s="27" t="s">
        <v>615</v>
      </c>
    </row>
    <row r="2" spans="1:7" s="21" customFormat="1" ht="46.5" customHeight="1">
      <c r="A2" s="27" t="s">
        <v>468</v>
      </c>
      <c r="B2" s="18" t="s">
        <v>217</v>
      </c>
      <c r="C2" s="18" t="s">
        <v>265</v>
      </c>
      <c r="D2" s="23" t="s">
        <v>647</v>
      </c>
      <c r="E2" s="23" t="s">
        <v>632</v>
      </c>
      <c r="F2" s="23" t="s">
        <v>628</v>
      </c>
      <c r="G2" s="23" t="s">
        <v>646</v>
      </c>
    </row>
    <row r="3" spans="1:7" ht="46.5" customHeight="1">
      <c r="A3" s="27" t="s">
        <v>469</v>
      </c>
      <c r="B3" s="14" t="s">
        <v>225</v>
      </c>
      <c r="C3" s="1"/>
      <c r="D3" s="38">
        <v>70000</v>
      </c>
      <c r="E3" s="38">
        <v>82500</v>
      </c>
      <c r="F3" s="38">
        <v>85641</v>
      </c>
      <c r="G3" s="275">
        <f>IF(ISERROR(F3/E3),0,F3/E3)</f>
        <v>1.0380727272727273</v>
      </c>
    </row>
    <row r="4" spans="1:7" ht="46.5" customHeight="1">
      <c r="A4" s="27" t="s">
        <v>470</v>
      </c>
      <c r="B4" s="14" t="s">
        <v>226</v>
      </c>
      <c r="C4" s="1"/>
      <c r="D4" s="38">
        <v>17000</v>
      </c>
      <c r="E4" s="38">
        <v>17700</v>
      </c>
      <c r="F4" s="38">
        <v>17696</v>
      </c>
      <c r="G4" s="275">
        <f aca="true" t="shared" si="0" ref="G4:G13">IF(ISERROR(F4/E4),0,F4/E4)</f>
        <v>0.999774011299435</v>
      </c>
    </row>
    <row r="5" spans="1:7" ht="46.5" customHeight="1">
      <c r="A5" s="27"/>
      <c r="B5" s="14" t="s">
        <v>700</v>
      </c>
      <c r="C5" s="1"/>
      <c r="D5" s="38">
        <v>3500</v>
      </c>
      <c r="E5" s="38">
        <v>3500</v>
      </c>
      <c r="F5" s="38">
        <v>1057</v>
      </c>
      <c r="G5" s="275">
        <f t="shared" si="0"/>
        <v>0.302</v>
      </c>
    </row>
    <row r="6" spans="1:7" ht="46.5" customHeight="1">
      <c r="A6" s="27" t="s">
        <v>472</v>
      </c>
      <c r="B6" s="14" t="s">
        <v>239</v>
      </c>
      <c r="C6" s="38"/>
      <c r="D6" s="112">
        <v>24435</v>
      </c>
      <c r="E6" s="112">
        <v>27135</v>
      </c>
      <c r="F6" s="112">
        <v>27268</v>
      </c>
      <c r="G6" s="275">
        <f t="shared" si="0"/>
        <v>1.004901418831767</v>
      </c>
    </row>
    <row r="7" spans="1:7" s="10" customFormat="1" ht="46.5" customHeight="1">
      <c r="A7" s="27" t="s">
        <v>473</v>
      </c>
      <c r="B7" s="236" t="s">
        <v>701</v>
      </c>
      <c r="C7" s="2"/>
      <c r="D7" s="237">
        <f>SUM(D3:D6)</f>
        <v>114935</v>
      </c>
      <c r="E7" s="237">
        <f>SUM(E3:E6)</f>
        <v>130835</v>
      </c>
      <c r="F7" s="237">
        <f>SUM(F3:F6)</f>
        <v>131662</v>
      </c>
      <c r="G7" s="275">
        <f t="shared" si="0"/>
        <v>1.0063209385867695</v>
      </c>
    </row>
    <row r="8" spans="1:7" ht="46.5" customHeight="1">
      <c r="A8" s="27" t="s">
        <v>474</v>
      </c>
      <c r="B8" s="52" t="s">
        <v>243</v>
      </c>
      <c r="C8" s="27">
        <v>9</v>
      </c>
      <c r="D8" s="38">
        <v>14000</v>
      </c>
      <c r="E8" s="38">
        <v>14000</v>
      </c>
      <c r="F8" s="38">
        <v>13997</v>
      </c>
      <c r="G8" s="275">
        <f t="shared" si="0"/>
        <v>0.9997857142857143</v>
      </c>
    </row>
    <row r="9" spans="1:7" ht="46.5" customHeight="1">
      <c r="A9" s="27" t="s">
        <v>475</v>
      </c>
      <c r="B9" s="52" t="s">
        <v>244</v>
      </c>
      <c r="C9" s="27"/>
      <c r="D9" s="38">
        <v>3000</v>
      </c>
      <c r="E9" s="38">
        <v>3000</v>
      </c>
      <c r="F9" s="38">
        <v>3388</v>
      </c>
      <c r="G9" s="275">
        <f t="shared" si="0"/>
        <v>1.1293333333333333</v>
      </c>
    </row>
    <row r="10" spans="1:7" ht="46.5" customHeight="1">
      <c r="A10" s="27" t="s">
        <v>476</v>
      </c>
      <c r="B10" s="52" t="s">
        <v>245</v>
      </c>
      <c r="C10" s="27"/>
      <c r="D10" s="38">
        <v>28500</v>
      </c>
      <c r="E10" s="38">
        <v>33500</v>
      </c>
      <c r="F10" s="38">
        <v>33942</v>
      </c>
      <c r="G10" s="275">
        <f t="shared" si="0"/>
        <v>1.0131940298507462</v>
      </c>
    </row>
    <row r="11" spans="1:7" ht="46.5" customHeight="1">
      <c r="A11" s="27" t="s">
        <v>478</v>
      </c>
      <c r="B11" s="52" t="s">
        <v>561</v>
      </c>
      <c r="C11" s="27"/>
      <c r="D11" s="38">
        <v>18500</v>
      </c>
      <c r="E11" s="38">
        <v>24200</v>
      </c>
      <c r="F11" s="38">
        <v>24184</v>
      </c>
      <c r="G11" s="275">
        <f t="shared" si="0"/>
        <v>0.9993388429752066</v>
      </c>
    </row>
    <row r="12" spans="1:7" s="10" customFormat="1" ht="46.5" customHeight="1">
      <c r="A12" s="27" t="s">
        <v>480</v>
      </c>
      <c r="B12" s="238" t="s">
        <v>702</v>
      </c>
      <c r="C12" s="2"/>
      <c r="D12" s="237">
        <f>SUM(D8:D11)</f>
        <v>64000</v>
      </c>
      <c r="E12" s="237">
        <f>SUM(E8:E11)</f>
        <v>74700</v>
      </c>
      <c r="F12" s="237">
        <f>SUM(F8:F11)</f>
        <v>75511</v>
      </c>
      <c r="G12" s="275">
        <f t="shared" si="0"/>
        <v>1.0108567603748326</v>
      </c>
    </row>
    <row r="13" spans="1:7" ht="46.5" customHeight="1">
      <c r="A13" s="27" t="s">
        <v>481</v>
      </c>
      <c r="B13" s="239" t="s">
        <v>703</v>
      </c>
      <c r="C13" s="1"/>
      <c r="D13" s="112">
        <f>D7-D12</f>
        <v>50935</v>
      </c>
      <c r="E13" s="112">
        <f>E7-E12</f>
        <v>56135</v>
      </c>
      <c r="F13" s="112">
        <f>F7-F12</f>
        <v>56151</v>
      </c>
      <c r="G13" s="275">
        <f t="shared" si="0"/>
        <v>1.000285027166652</v>
      </c>
    </row>
  </sheetData>
  <sheetProtection/>
  <printOptions/>
  <pageMargins left="0.3937007874015748" right="0.3937007874015748" top="1.1811023622047245" bottom="0.984251968503937" header="0.5118110236220472" footer="0.5118110236220472"/>
  <pageSetup horizontalDpi="600" verticalDpi="600" orientation="portrait" paperSize="9" r:id="rId1"/>
  <headerFooter alignWithMargins="0">
    <oddHeader>&amp;R7. melléklet a 7/2013. (IV.18.) önkormányzati rendelethez
A strand bevételei és kiadásai
ezer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8515625" style="42" customWidth="1"/>
    <col min="2" max="2" width="36.57421875" style="80" customWidth="1"/>
    <col min="3" max="5" width="12.7109375" style="42" customWidth="1"/>
    <col min="6" max="6" width="12.00390625" style="42" customWidth="1"/>
    <col min="7" max="16384" width="9.140625" style="42" customWidth="1"/>
  </cols>
  <sheetData>
    <row r="1" spans="1:6" s="62" customFormat="1" ht="15">
      <c r="A1" s="59"/>
      <c r="B1" s="58" t="s">
        <v>614</v>
      </c>
      <c r="C1" s="59" t="s">
        <v>596</v>
      </c>
      <c r="D1" s="59" t="s">
        <v>595</v>
      </c>
      <c r="E1" s="59" t="s">
        <v>596</v>
      </c>
      <c r="F1" s="59" t="s">
        <v>603</v>
      </c>
    </row>
    <row r="2" spans="1:6" s="70" customFormat="1" ht="42.75">
      <c r="A2" s="58" t="s">
        <v>468</v>
      </c>
      <c r="B2" s="69" t="s">
        <v>240</v>
      </c>
      <c r="C2" s="69" t="s">
        <v>704</v>
      </c>
      <c r="D2" s="66" t="s">
        <v>632</v>
      </c>
      <c r="E2" s="66" t="s">
        <v>628</v>
      </c>
      <c r="F2" s="66" t="s">
        <v>646</v>
      </c>
    </row>
    <row r="3" spans="1:6" s="43" customFormat="1" ht="31.5" customHeight="1">
      <c r="A3" s="58" t="s">
        <v>469</v>
      </c>
      <c r="B3" s="216" t="s">
        <v>616</v>
      </c>
      <c r="C3" s="79">
        <f>C4+C5</f>
        <v>1900</v>
      </c>
      <c r="D3" s="79">
        <f>D4+D5</f>
        <v>2250</v>
      </c>
      <c r="E3" s="79">
        <f>E4+E5</f>
        <v>2246</v>
      </c>
      <c r="F3" s="276">
        <f>IF(ISERROR(E3/D3),0,E3/D3)</f>
        <v>0.9982222222222222</v>
      </c>
    </row>
    <row r="4" spans="1:6" ht="31.5" customHeight="1">
      <c r="A4" s="58" t="s">
        <v>470</v>
      </c>
      <c r="B4" s="240" t="s">
        <v>617</v>
      </c>
      <c r="C4" s="78">
        <v>1900</v>
      </c>
      <c r="D4" s="78">
        <v>1950</v>
      </c>
      <c r="E4" s="78">
        <v>1946</v>
      </c>
      <c r="F4" s="276">
        <f aca="true" t="shared" si="0" ref="F4:F19">IF(ISERROR(E4/D4),0,E4/D4)</f>
        <v>0.997948717948718</v>
      </c>
    </row>
    <row r="5" spans="1:6" ht="31.5" customHeight="1">
      <c r="A5" s="58" t="s">
        <v>472</v>
      </c>
      <c r="B5" s="240" t="s">
        <v>705</v>
      </c>
      <c r="C5" s="78"/>
      <c r="D5" s="78">
        <v>300</v>
      </c>
      <c r="E5" s="78">
        <v>300</v>
      </c>
      <c r="F5" s="276">
        <f t="shared" si="0"/>
        <v>1</v>
      </c>
    </row>
    <row r="6" spans="1:6" ht="31.5" customHeight="1">
      <c r="A6" s="58" t="s">
        <v>473</v>
      </c>
      <c r="B6" s="216" t="s">
        <v>618</v>
      </c>
      <c r="C6" s="79">
        <f>C7+C8+C9+C11+C10++C12</f>
        <v>12918</v>
      </c>
      <c r="D6" s="79">
        <f>D7+D8+D9+D11+D10++D12</f>
        <v>22469</v>
      </c>
      <c r="E6" s="79">
        <f>E7+E8+E9+E11+E10++E12</f>
        <v>22223</v>
      </c>
      <c r="F6" s="276">
        <f t="shared" si="0"/>
        <v>0.9890515821798923</v>
      </c>
    </row>
    <row r="7" spans="1:6" ht="31.5" customHeight="1">
      <c r="A7" s="58" t="s">
        <v>474</v>
      </c>
      <c r="B7" s="240" t="s">
        <v>619</v>
      </c>
      <c r="C7" s="78">
        <v>1200</v>
      </c>
      <c r="D7" s="78">
        <v>1260</v>
      </c>
      <c r="E7" s="78">
        <v>1260</v>
      </c>
      <c r="F7" s="276">
        <f t="shared" si="0"/>
        <v>1</v>
      </c>
    </row>
    <row r="8" spans="1:6" ht="31.5" customHeight="1">
      <c r="A8" s="58" t="s">
        <v>475</v>
      </c>
      <c r="B8" s="240" t="s">
        <v>620</v>
      </c>
      <c r="C8" s="78">
        <v>1400</v>
      </c>
      <c r="D8" s="78">
        <v>3300</v>
      </c>
      <c r="E8" s="78">
        <v>3253</v>
      </c>
      <c r="F8" s="276">
        <f t="shared" si="0"/>
        <v>0.9857575757575757</v>
      </c>
    </row>
    <row r="9" spans="1:6" ht="31.5" customHeight="1">
      <c r="A9" s="58" t="s">
        <v>476</v>
      </c>
      <c r="B9" s="240" t="s">
        <v>706</v>
      </c>
      <c r="C9" s="78">
        <v>1600</v>
      </c>
      <c r="D9" s="78">
        <v>1600</v>
      </c>
      <c r="E9" s="78">
        <v>1600</v>
      </c>
      <c r="F9" s="276">
        <f t="shared" si="0"/>
        <v>1</v>
      </c>
    </row>
    <row r="10" spans="1:6" ht="31.5" customHeight="1">
      <c r="A10" s="58" t="s">
        <v>478</v>
      </c>
      <c r="B10" s="60" t="s">
        <v>622</v>
      </c>
      <c r="C10" s="78">
        <v>700</v>
      </c>
      <c r="D10" s="78">
        <v>291</v>
      </c>
      <c r="E10" s="78">
        <v>92</v>
      </c>
      <c r="F10" s="276">
        <f t="shared" si="0"/>
        <v>0.3161512027491409</v>
      </c>
    </row>
    <row r="11" spans="1:6" ht="31.5" customHeight="1">
      <c r="A11" s="58" t="s">
        <v>480</v>
      </c>
      <c r="B11" s="240" t="s">
        <v>621</v>
      </c>
      <c r="C11" s="78">
        <v>8018</v>
      </c>
      <c r="D11" s="78">
        <v>8018</v>
      </c>
      <c r="E11" s="78">
        <v>8018</v>
      </c>
      <c r="F11" s="276">
        <f t="shared" si="0"/>
        <v>1</v>
      </c>
    </row>
    <row r="12" spans="1:6" ht="31.5" customHeight="1">
      <c r="A12" s="58" t="s">
        <v>481</v>
      </c>
      <c r="B12" s="240" t="s">
        <v>707</v>
      </c>
      <c r="C12" s="78"/>
      <c r="D12" s="78">
        <v>8000</v>
      </c>
      <c r="E12" s="78">
        <v>8000</v>
      </c>
      <c r="F12" s="276">
        <f t="shared" si="0"/>
        <v>1</v>
      </c>
    </row>
    <row r="13" spans="1:6" ht="31.5" customHeight="1">
      <c r="A13" s="58" t="s">
        <v>36</v>
      </c>
      <c r="B13" s="216" t="s">
        <v>708</v>
      </c>
      <c r="C13" s="79">
        <f>C3+C6</f>
        <v>14818</v>
      </c>
      <c r="D13" s="79">
        <f>D3+D6</f>
        <v>24719</v>
      </c>
      <c r="E13" s="79">
        <f>E3+E6</f>
        <v>24469</v>
      </c>
      <c r="F13" s="276">
        <f t="shared" si="0"/>
        <v>0.9898863222622274</v>
      </c>
    </row>
    <row r="14" spans="1:6" s="43" customFormat="1" ht="31.5" customHeight="1">
      <c r="A14" s="58" t="s">
        <v>37</v>
      </c>
      <c r="B14" s="216" t="s">
        <v>709</v>
      </c>
      <c r="C14" s="79">
        <f>C15+C16+C17</f>
        <v>0</v>
      </c>
      <c r="D14" s="79">
        <f>D15+D16+D17</f>
        <v>3960</v>
      </c>
      <c r="E14" s="79">
        <f>E15+E16+E17</f>
        <v>3053</v>
      </c>
      <c r="F14" s="276">
        <f t="shared" si="0"/>
        <v>0.770959595959596</v>
      </c>
    </row>
    <row r="15" spans="1:6" s="43" customFormat="1" ht="31.5" customHeight="1">
      <c r="A15" s="58" t="s">
        <v>38</v>
      </c>
      <c r="B15" s="240" t="s">
        <v>710</v>
      </c>
      <c r="C15" s="78"/>
      <c r="D15" s="78">
        <v>900</v>
      </c>
      <c r="E15" s="78"/>
      <c r="F15" s="276">
        <f t="shared" si="0"/>
        <v>0</v>
      </c>
    </row>
    <row r="16" spans="1:6" s="43" customFormat="1" ht="31.5" customHeight="1">
      <c r="A16" s="58" t="s">
        <v>39</v>
      </c>
      <c r="B16" s="96" t="s">
        <v>711</v>
      </c>
      <c r="C16" s="78"/>
      <c r="D16" s="78">
        <v>1060</v>
      </c>
      <c r="E16" s="78">
        <v>1053</v>
      </c>
      <c r="F16" s="276">
        <f t="shared" si="0"/>
        <v>0.9933962264150943</v>
      </c>
    </row>
    <row r="17" spans="1:6" s="43" customFormat="1" ht="31.5" customHeight="1">
      <c r="A17" s="58" t="s">
        <v>40</v>
      </c>
      <c r="B17" s="97" t="s">
        <v>712</v>
      </c>
      <c r="C17" s="78"/>
      <c r="D17" s="78">
        <v>2000</v>
      </c>
      <c r="E17" s="78">
        <v>2000</v>
      </c>
      <c r="F17" s="276">
        <f t="shared" si="0"/>
        <v>1</v>
      </c>
    </row>
    <row r="18" spans="1:6" ht="31.5" customHeight="1">
      <c r="A18" s="58" t="s">
        <v>41</v>
      </c>
      <c r="B18" s="216" t="s">
        <v>713</v>
      </c>
      <c r="C18" s="79">
        <v>500</v>
      </c>
      <c r="D18" s="79">
        <v>500</v>
      </c>
      <c r="E18" s="79">
        <v>0</v>
      </c>
      <c r="F18" s="276">
        <f t="shared" si="0"/>
        <v>0</v>
      </c>
    </row>
    <row r="19" spans="1:6" ht="31.5" customHeight="1">
      <c r="A19" s="58" t="s">
        <v>42</v>
      </c>
      <c r="B19" s="216" t="s">
        <v>714</v>
      </c>
      <c r="C19" s="79">
        <f>C14+C18</f>
        <v>500</v>
      </c>
      <c r="D19" s="79">
        <f>D14+D18</f>
        <v>4460</v>
      </c>
      <c r="E19" s="79">
        <f>E14+E18</f>
        <v>3053</v>
      </c>
      <c r="F19" s="276">
        <f t="shared" si="0"/>
        <v>0.6845291479820628</v>
      </c>
    </row>
  </sheetData>
  <sheetProtection/>
  <printOptions/>
  <pageMargins left="0.5905511811023623" right="0.3937007874015748" top="1.3779527559055118" bottom="0.5905511811023623" header="0.5118110236220472" footer="0.5118110236220472"/>
  <pageSetup horizontalDpi="600" verticalDpi="600" orientation="portrait" paperSize="9" r:id="rId1"/>
  <headerFooter alignWithMargins="0">
    <oddHeader>&amp;R8. melléklet a 7/2013. (IV.18.) önkormányzati rendelethez
Az önkormányzat átadott pénzeszközei
ezer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7109375" style="21" customWidth="1"/>
    <col min="2" max="2" width="53.140625" style="12" customWidth="1"/>
    <col min="3" max="3" width="20.421875" style="12" customWidth="1"/>
    <col min="4" max="16384" width="9.140625" style="12" customWidth="1"/>
  </cols>
  <sheetData>
    <row r="1" spans="1:3" s="15" customFormat="1" ht="19.5" customHeight="1">
      <c r="A1" s="17"/>
      <c r="B1" s="17" t="s">
        <v>614</v>
      </c>
      <c r="C1" s="17" t="s">
        <v>594</v>
      </c>
    </row>
    <row r="2" spans="1:3" s="15" customFormat="1" ht="19.5" customHeight="1">
      <c r="A2" s="27" t="s">
        <v>468</v>
      </c>
      <c r="B2" s="17" t="s">
        <v>217</v>
      </c>
      <c r="C2" s="17" t="s">
        <v>312</v>
      </c>
    </row>
    <row r="3" spans="1:3" ht="19.5" customHeight="1">
      <c r="A3" s="27" t="s">
        <v>469</v>
      </c>
      <c r="B3" s="158" t="s">
        <v>81</v>
      </c>
      <c r="C3" s="138">
        <v>600</v>
      </c>
    </row>
    <row r="4" spans="1:3" ht="19.5" customHeight="1">
      <c r="A4" s="27" t="s">
        <v>470</v>
      </c>
      <c r="B4" s="158" t="s">
        <v>80</v>
      </c>
      <c r="C4" s="138">
        <v>8660</v>
      </c>
    </row>
    <row r="5" spans="1:3" ht="19.5" customHeight="1">
      <c r="A5" s="27"/>
      <c r="B5" s="277" t="s">
        <v>770</v>
      </c>
      <c r="C5" s="278">
        <v>660</v>
      </c>
    </row>
    <row r="6" spans="1:3" ht="19.5" customHeight="1">
      <c r="A6" s="27"/>
      <c r="B6" s="277" t="s">
        <v>771</v>
      </c>
      <c r="C6" s="278">
        <v>5500</v>
      </c>
    </row>
    <row r="7" spans="1:3" ht="19.5" customHeight="1">
      <c r="A7" s="27"/>
      <c r="B7" s="277" t="s">
        <v>772</v>
      </c>
      <c r="C7" s="278">
        <v>2500</v>
      </c>
    </row>
    <row r="8" spans="1:3" s="135" customFormat="1" ht="19.5" customHeight="1">
      <c r="A8" s="27" t="s">
        <v>472</v>
      </c>
      <c r="B8" s="136" t="s">
        <v>88</v>
      </c>
      <c r="C8" s="159">
        <f>SUM(C3:C4)</f>
        <v>9260</v>
      </c>
    </row>
    <row r="9" spans="1:3" ht="19.5" customHeight="1">
      <c r="A9" s="27" t="s">
        <v>473</v>
      </c>
      <c r="B9" s="158" t="s">
        <v>82</v>
      </c>
      <c r="C9" s="138">
        <v>2050</v>
      </c>
    </row>
    <row r="10" spans="1:3" ht="19.5" customHeight="1">
      <c r="A10" s="27" t="s">
        <v>474</v>
      </c>
      <c r="B10" s="158" t="s">
        <v>83</v>
      </c>
      <c r="C10" s="138">
        <v>520</v>
      </c>
    </row>
    <row r="11" spans="1:3" ht="19.5" customHeight="1">
      <c r="A11" s="27" t="s">
        <v>475</v>
      </c>
      <c r="B11" s="158" t="s">
        <v>84</v>
      </c>
      <c r="C11" s="138">
        <v>100</v>
      </c>
    </row>
    <row r="12" spans="1:3" ht="19.5" customHeight="1">
      <c r="A12" s="27" t="s">
        <v>476</v>
      </c>
      <c r="B12" s="158" t="s">
        <v>766</v>
      </c>
      <c r="C12" s="138">
        <v>100</v>
      </c>
    </row>
    <row r="13" spans="1:3" ht="19.5" customHeight="1">
      <c r="A13" s="27" t="s">
        <v>478</v>
      </c>
      <c r="B13" s="158" t="s">
        <v>85</v>
      </c>
      <c r="C13" s="138">
        <v>300</v>
      </c>
    </row>
    <row r="14" spans="1:3" ht="19.5" customHeight="1">
      <c r="A14" s="27" t="s">
        <v>480</v>
      </c>
      <c r="B14" s="158" t="s">
        <v>765</v>
      </c>
      <c r="C14" s="138">
        <v>83</v>
      </c>
    </row>
    <row r="15" spans="1:3" ht="19.5" customHeight="1">
      <c r="A15" s="27" t="s">
        <v>481</v>
      </c>
      <c r="B15" s="158" t="s">
        <v>86</v>
      </c>
      <c r="C15" s="138">
        <v>100</v>
      </c>
    </row>
    <row r="16" spans="1:3" ht="19.5" customHeight="1">
      <c r="A16" s="27" t="s">
        <v>36</v>
      </c>
      <c r="B16" s="158" t="s">
        <v>626</v>
      </c>
      <c r="C16" s="138">
        <v>8018</v>
      </c>
    </row>
    <row r="17" spans="1:3" s="135" customFormat="1" ht="19.5" customHeight="1">
      <c r="A17" s="27" t="s">
        <v>37</v>
      </c>
      <c r="B17" s="136" t="s">
        <v>89</v>
      </c>
      <c r="C17" s="159">
        <f>SUM(C9:C16)</f>
        <v>11271</v>
      </c>
    </row>
    <row r="18" spans="1:3" ht="19.5" customHeight="1">
      <c r="A18" s="27" t="s">
        <v>38</v>
      </c>
      <c r="B18" s="158" t="s">
        <v>87</v>
      </c>
      <c r="C18" s="138">
        <v>1600</v>
      </c>
    </row>
    <row r="19" spans="1:3" s="135" customFormat="1" ht="19.5" customHeight="1">
      <c r="A19" s="27" t="s">
        <v>39</v>
      </c>
      <c r="B19" s="136" t="s">
        <v>90</v>
      </c>
      <c r="C19" s="159">
        <f>SUM(C18:C18)</f>
        <v>1600</v>
      </c>
    </row>
    <row r="20" ht="15.75">
      <c r="C20" s="26"/>
    </row>
  </sheetData>
  <sheetProtection/>
  <printOptions/>
  <pageMargins left="0.984251968503937" right="0.7874015748031497" top="1.968503937007874" bottom="0.984251968503937" header="0.7086614173228347" footer="0.5118110236220472"/>
  <pageSetup horizontalDpi="600" verticalDpi="600" orientation="portrait" paperSize="9" r:id="rId1"/>
  <headerFooter alignWithMargins="0">
    <oddHeader>&amp;R9. melléklet a 7/2013. (IV.18.) önkormányzati rendelethez
Az önkormányzat által juttatott működési támogatások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Teszéri Judit</dc:creator>
  <cp:keywords/>
  <dc:description/>
  <cp:lastModifiedBy>Judit</cp:lastModifiedBy>
  <cp:lastPrinted>2013-04-30T08:31:54Z</cp:lastPrinted>
  <dcterms:created xsi:type="dcterms:W3CDTF">2005-02-04T17:36:58Z</dcterms:created>
  <dcterms:modified xsi:type="dcterms:W3CDTF">2014-01-13T07:49:03Z</dcterms:modified>
  <cp:category/>
  <cp:version/>
  <cp:contentType/>
  <cp:contentStatus/>
</cp:coreProperties>
</file>